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Sheet1 (2)" sheetId="1" r:id="rId1"/>
  </sheets>
  <definedNames>
    <definedName name="_xlnm.Print_Titles" localSheetId="0">'Sheet1 (2)'!$7:$7</definedName>
    <definedName name="_xlnm.Print_Area" localSheetId="0">'Sheet1 (2)'!$A$1:$I$126</definedName>
  </definedNames>
  <calcPr fullCalcOnLoad="1"/>
</workbook>
</file>

<file path=xl/sharedStrings.xml><?xml version="1.0" encoding="utf-8"?>
<sst xmlns="http://schemas.openxmlformats.org/spreadsheetml/2006/main" count="118" uniqueCount="116">
  <si>
    <t>Загальний фонд</t>
  </si>
  <si>
    <t>Податок на прибуток</t>
  </si>
  <si>
    <t>Єдиний податок</t>
  </si>
  <si>
    <t>Плата за оренду</t>
  </si>
  <si>
    <t>Держмито</t>
  </si>
  <si>
    <t>Інші надходження</t>
  </si>
  <si>
    <t>Субвенція на допомогу малозабезпеченим</t>
  </si>
  <si>
    <t>Субвенція по пільгам і субсидіям на тверде паливо і скраплений газ</t>
  </si>
  <si>
    <t>Всього доходів загального фонду</t>
  </si>
  <si>
    <t>Спеціальний фонд</t>
  </si>
  <si>
    <t>Всього доходів спеціального фонду</t>
  </si>
  <si>
    <t>Всього доходів</t>
  </si>
  <si>
    <t>Інші субвенції</t>
  </si>
  <si>
    <t>Адміністративні штрафи</t>
  </si>
  <si>
    <t>Бюджет розвитку , в т.ч.:</t>
  </si>
  <si>
    <t>Надходження коштів від відшкодування втрат сільськогосподарського виробництва</t>
  </si>
  <si>
    <t>Всього субвенцій з державного бюджету</t>
  </si>
  <si>
    <t>Всього дотацій з державного бюджету</t>
  </si>
  <si>
    <t>Разом по податках і зборах</t>
  </si>
  <si>
    <t xml:space="preserve">                                                     </t>
  </si>
  <si>
    <t>Субвенція на пільги і субсидії енергоносіїв</t>
  </si>
  <si>
    <t>Субвенція на здійснен.заходів по передачі житлового фонду та об"єктів соц.культ.сфери Міністерства оборони у комунальну власність</t>
  </si>
  <si>
    <t xml:space="preserve">Частина чистого прибутку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</si>
  <si>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</si>
  <si>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Податок на нерухоме майно</t>
  </si>
  <si>
    <t>Надходження коштів пайової участі у розвитку інфраструктури населеного пункту</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</si>
  <si>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</si>
  <si>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</si>
  <si>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Податок на доходи фізичних осіб</t>
  </si>
  <si>
    <t>Туристичний збір</t>
  </si>
  <si>
    <t>Збір за паркування автотранспорту</t>
  </si>
  <si>
    <t xml:space="preserve">Надходження від реалізації безхазяйного майна </t>
  </si>
  <si>
    <t>Субвенція на утрим.дітей-сиріт</t>
  </si>
  <si>
    <t>Субвенція з обл.бюджету на провед. видатків що враховуються при визначенні міжбюдж.транфертів</t>
  </si>
  <si>
    <t>Збір за першу реєстрацію транспортного засобу</t>
  </si>
  <si>
    <t>Збір за провадж.підпр.діяльності нафтопродуктами</t>
  </si>
  <si>
    <t>Власні надходження бюджетних установ</t>
  </si>
  <si>
    <t>Екологічний податок</t>
  </si>
  <si>
    <t>Збір за забруднення навколишнього природногосередовища</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</si>
  <si>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</si>
  <si>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від продажу землі</t>
  </si>
  <si>
    <t>Надходження від відчуження майна</t>
  </si>
  <si>
    <t>Цільові фонди</t>
  </si>
  <si>
    <t>Субвенція з обл.бюджету на провед. видатків що не враховуються при визначенні міжбюдж.транфертів</t>
  </si>
  <si>
    <t>Додаткова дотація на  забезпечення пальним станцій швидкої мед.долпомоги</t>
  </si>
  <si>
    <t>Додаткова дотація на підвищення  рівня матеріального забезпечення інвалідів 1 чи 11 групи внаслідок психічного розладу.</t>
  </si>
  <si>
    <t>Субвенція на фінансування Програм-переможців Всеукраїнського конкурсу проектів та програм місцевого самоврядування</t>
  </si>
  <si>
    <t>Додаткова дотація на забезпеч.виплат пов"яз. Із підвищ. Рівня оплати праці прац.бюдж.сфери в т.ч.на підвищ.посад.окладу працівника першого тариф.розряду Єдиної тариф.сітки</t>
  </si>
  <si>
    <t>Додатк.дотація на поліпш.умов праці мед.працівників, які надають мед.допомогу хворим на заразну та активну форми туберкульозу.</t>
  </si>
  <si>
    <t>Додаткова дотація на оплату праці працівників бюджетних установ</t>
  </si>
  <si>
    <t>Додаткова дотація на покращення надання соціальних послуг найуразливішим верствам населення</t>
  </si>
  <si>
    <t>Єдиний податок  </t>
  </si>
  <si>
    <t>Надходження коштів від Державного фонду дорогоцінних металів і дорогоцінного каміння  </t>
  </si>
  <si>
    <t>земельний податок з юридичних осіб</t>
  </si>
  <si>
    <t>орендна плата з юридичних осіб</t>
  </si>
  <si>
    <t>земельний податок з фізичних осіб</t>
  </si>
  <si>
    <t>орендна плата з фізичних осіб осіб</t>
  </si>
  <si>
    <t>Платат за надання адміністративних послуг</t>
  </si>
  <si>
    <t>Базова дотація</t>
  </si>
  <si>
    <t>акцизний податок з реалізаціїї суб"єктами господарювання  підакцизних товарів</t>
  </si>
  <si>
    <t>Плата за землю всього</t>
  </si>
  <si>
    <t>в тому числі:</t>
  </si>
  <si>
    <t xml:space="preserve">Адміністративні штрафи,що накладаються </t>
  </si>
  <si>
    <t>Стабілізаційна дотація</t>
  </si>
  <si>
    <t>Надходження сум кред.заборгованості</t>
  </si>
  <si>
    <t>Адміністративний збір за державну реєстрацію права власності на нерухоме майно</t>
  </si>
  <si>
    <t>Адміністративний збір за проведення державної реєстрації юр.осіб, фіз.осіб – підприємців та громадських формувань</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</si>
  <si>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</si>
  <si>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</si>
  <si>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</si>
  <si>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t>
  </si>
  <si>
    <t>Субенц. за рах. залишку коштів освітньої субвенціїї</t>
  </si>
  <si>
    <t>Платат за скорочення термінів</t>
  </si>
  <si>
    <t>Штрафні санкції за порушення …</t>
  </si>
  <si>
    <t>транспортний податок з фізичних осіб</t>
  </si>
  <si>
    <t>транспортний податок з юрид.осіб</t>
  </si>
  <si>
    <t>Акцизний податок з виробленого в Україні пального</t>
  </si>
  <si>
    <t xml:space="preserve">Акцизний податок з ввезеного на митну територію України пального </t>
  </si>
  <si>
    <t>Субвенція на здійснення заходів щодо соціально-економічного розвитку окремих територій</t>
  </si>
  <si>
    <t>Факт за відповідний період  минулого року</t>
  </si>
  <si>
    <t>План за звітний період</t>
  </si>
  <si>
    <t>фактично за звітний період</t>
  </si>
  <si>
    <t>відхилення до мин.року</t>
  </si>
  <si>
    <t>відхилення  до переб.      бюджетом</t>
  </si>
  <si>
    <t>відхилення до минулого року у %</t>
  </si>
  <si>
    <t>відхилення до передб. бюджетом у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</si>
  <si>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</si>
  <si>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</si>
  <si>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 xml:space="preserve">субвенція з  місцевого бюджету на здійснення переданих видатків у сфері охорони здоров`я за рахунок коштів медичної субвенції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</si>
  <si>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</si>
  <si>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Всього субвенцій з місцевих бюджетів іншим місцевим бюджетам</t>
  </si>
  <si>
    <t>Субвенці за рахунок залишку коштів освітньої субвенції</t>
  </si>
  <si>
    <t>Субенція на здійснення заходів щодо соціально-економічного розвитку окремих територій</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</si>
  <si>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</si>
  <si>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</si>
  <si>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Освітня субвенція</t>
  </si>
  <si>
    <t>Медична субвенція</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</si>
  <si>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</si>
  <si>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Субвенція на здійснення заходів щодо соціально-економічного розвитку територій</t>
  </si>
  <si>
    <t xml:space="preserve">Дотація з місцевого бюджету за рахунок стабілізаційної дотації з державного бюджету </t>
  </si>
  <si>
    <t>Податки та збори, не віднесені до інших категорій</t>
  </si>
  <si>
    <t>Збір за провадження деяких видів підр. діяльності</t>
  </si>
  <si>
    <t>Субвенція з держ. Бюдж. місцевим бюдже. на будівництво/капітальний ремонт/реконструкцію малих групових будинків</t>
  </si>
  <si>
    <r>
      <t>Субвенція з місцевого бюджету на виплату грошової компенсації за належні для отримання жилі приміщення для сімей загиблих осіб, визначених </t>
    </r>
    <r>
      <rPr>
        <u val="single"/>
        <sz val="8"/>
        <color indexed="18"/>
        <rFont val="Times New Roman"/>
        <family val="1"/>
      </rPr>
      <t>абзацами 5 - 8</t>
    </r>
    <r>
      <rPr>
        <sz val="8"/>
        <color indexed="8"/>
        <rFont val="Times New Roman"/>
        <family val="1"/>
      </rPr>
      <t>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t>
    </r>
    <r>
      <rPr>
        <u val="single"/>
        <sz val="8"/>
        <color indexed="18"/>
        <rFont val="Times New Roman"/>
        <family val="1"/>
      </rPr>
      <t>пунктами 11 - 14</t>
    </r>
    <r>
      <rPr>
        <sz val="8"/>
        <color indexed="8"/>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</si>
  <si>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Субвенція з місцевого бюджету на здійснення переданих видатків у сфері освіти за рахунок коштів освітньої субвенції</t>
  </si>
  <si>
    <t>Рентна плата за користування надрами для видобування корисних копалин загальнодержавного значення</t>
  </si>
  <si>
    <t>Інші субвенції з місцевого бюджету</t>
  </si>
  <si>
    <t xml:space="preserve">Субвенція з місцевого бюджету за рахунок залишку коштів медичної субвенції, що утворився на початок бюджетного періоду </t>
  </si>
  <si>
    <t>Нєдєлкова   54684</t>
  </si>
  <si>
    <t xml:space="preserve">Аналіз надходжень місцевого бюджету  по м. Первомайську за січень- червень     2019 р.  </t>
  </si>
  <si>
    <t>С.І.Прудиус</t>
  </si>
  <si>
    <t xml:space="preserve">Заступник начальника, начальник бюджетного відділу  фінансового управління міської ради  </t>
  </si>
  <si>
    <t>№</t>
  </si>
  <si>
    <t xml:space="preserve">            </t>
  </si>
  <si>
    <r>
      <rPr>
        <sz val="12"/>
        <rFont val="Times New Roman Cyr"/>
        <family val="0"/>
      </rPr>
      <t xml:space="preserve">               до рішення виконкому</t>
    </r>
    <r>
      <rPr>
        <i/>
        <sz val="12"/>
        <rFont val="Times New Roman Cyr"/>
        <family val="0"/>
      </rPr>
      <t xml:space="preserve">        </t>
    </r>
  </si>
  <si>
    <t xml:space="preserve">           Додаток 1</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</si>
</sst>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0.000"/>
    <numFmt numFmtId="190" formatCode="0.0"/>
    <numFmt numFmtId="191" formatCode="0.000000"/>
    <numFmt numFmtId="192" formatCode="0.00000"/>
    <numFmt numFmtId="193" formatCode="0.0000000"/>
    <numFmt numFmtId="194" formatCode="0.00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67">
    <font>
      <sz val="10"/>
      <name val="Arial"/>
      <family val="0"/>
    </font>
    <font>
      <sz val="10"/>
      <name val="Times New Roman Cyr"/>
      <family val="1"/>
    </font>
    <font>
      <sz val="10"/>
      <color indexed="10"/>
      <name val="Times New Roman Cyr"/>
      <family val="1"/>
    </font>
    <font>
      <b/>
      <sz val="12"/>
      <name val="Times New Roman Cyr"/>
      <family val="1"/>
    </font>
    <font>
      <i/>
      <sz val="10"/>
      <name val="Times New Roman Cyr"/>
      <family val="1"/>
    </font>
    <font>
      <b/>
      <sz val="11"/>
      <color indexed="10"/>
      <name val="Times New Roman Cyr"/>
      <family val="1"/>
    </font>
    <font>
      <u val="single"/>
      <sz val="10"/>
      <color indexed="12"/>
      <name val="Arial"/>
      <family val="0"/>
    </font>
    <font>
      <u val="single"/>
      <sz val="10"/>
      <color indexed="36"/>
      <name val="Arial"/>
      <family val="0"/>
    </font>
    <font>
      <sz val="8"/>
      <name val="Times New Roman Cyr"/>
      <family val="1"/>
    </font>
    <font>
      <b/>
      <sz val="16"/>
      <name val="Times New Roman Cyr"/>
      <family val="1"/>
    </font>
    <font>
      <i/>
      <sz val="8"/>
      <name val="Times New Roman Cyr"/>
      <family val="1"/>
    </font>
    <font>
      <b/>
      <sz val="12"/>
      <color indexed="10"/>
      <name val="Times New Roman Cyr"/>
      <family val="1"/>
    </font>
    <font>
      <sz val="12"/>
      <name val="Times New Roman Cyr"/>
      <family val="1"/>
    </font>
    <font>
      <i/>
      <sz val="12"/>
      <name val="Times New Roman Cyr"/>
      <family val="0"/>
    </font>
    <font>
      <sz val="8"/>
      <name val="Arial"/>
      <family val="2"/>
    </font>
    <font>
      <sz val="12"/>
      <name val="Arial"/>
      <family val="2"/>
    </font>
    <font>
      <sz val="12"/>
      <color indexed="10"/>
      <name val="Times New Roman Cyr"/>
      <family val="1"/>
    </font>
    <font>
      <b/>
      <i/>
      <sz val="9"/>
      <name val="Times New Roman Cyr"/>
      <family val="1"/>
    </font>
    <font>
      <sz val="9"/>
      <name val="Times New Roman Cyr"/>
      <family val="1"/>
    </font>
    <font>
      <i/>
      <sz val="9"/>
      <name val="Times New Roman Cyr"/>
      <family val="0"/>
    </font>
    <font>
      <sz val="9"/>
      <color indexed="8"/>
      <name val="Times New Roman"/>
      <family val="1"/>
    </font>
    <font>
      <b/>
      <sz val="9"/>
      <color indexed="10"/>
      <name val="Times New Roman Cyr"/>
      <family val="1"/>
    </font>
    <font>
      <b/>
      <sz val="9"/>
      <name val="Times New Roman Cyr"/>
      <family val="1"/>
    </font>
    <font>
      <sz val="9"/>
      <name val="Arial"/>
      <family val="2"/>
    </font>
    <font>
      <sz val="9"/>
      <color indexed="8"/>
      <name val="Times New Roman Cyr"/>
      <family val="0"/>
    </font>
    <font>
      <sz val="7"/>
      <name val="Times New Roman Cyr"/>
      <family val="1"/>
    </font>
    <font>
      <u val="single"/>
      <sz val="8"/>
      <color indexed="18"/>
      <name val="Times New Roman"/>
      <family val="1"/>
    </font>
    <font>
      <sz val="8"/>
      <color indexed="8"/>
      <name val="Times New Roman"/>
      <family val="1"/>
    </font>
    <font>
      <sz val="14"/>
      <name val="Times New Roman Cyr"/>
      <family val="0"/>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8"/>
      <color rgb="FF000000"/>
      <name val="Times New Roman"/>
      <family val="1"/>
    </font>
    <font>
      <sz val="9"/>
      <color theme="1"/>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3" fillId="32" borderId="0" applyNumberFormat="0" applyBorder="0" applyAlignment="0" applyProtection="0"/>
  </cellStyleXfs>
  <cellXfs count="111">
    <xf numFmtId="0" fontId="0" fillId="0" borderId="0" xfId="0" applyAlignment="1">
      <alignment/>
    </xf>
    <xf numFmtId="0" fontId="1" fillId="0" borderId="0" xfId="0" applyFont="1" applyAlignment="1" applyProtection="1">
      <alignment/>
      <protection locked="0"/>
    </xf>
    <xf numFmtId="0" fontId="1" fillId="0" borderId="0" xfId="0" applyFont="1" applyAlignment="1">
      <alignment/>
    </xf>
    <xf numFmtId="0" fontId="1" fillId="0" borderId="0" xfId="0" applyFont="1" applyAlignment="1" applyProtection="1">
      <alignment wrapText="1"/>
      <protection locked="0"/>
    </xf>
    <xf numFmtId="190" fontId="2" fillId="0" borderId="0" xfId="0" applyNumberFormat="1" applyFont="1" applyAlignment="1">
      <alignment/>
    </xf>
    <xf numFmtId="0" fontId="1" fillId="0" borderId="0" xfId="0" applyFont="1" applyAlignment="1">
      <alignment wrapText="1"/>
    </xf>
    <xf numFmtId="0" fontId="4" fillId="0" borderId="0" xfId="0" applyFont="1" applyAlignment="1" applyProtection="1">
      <alignment wrapText="1"/>
      <protection locked="0"/>
    </xf>
    <xf numFmtId="0" fontId="4" fillId="0" borderId="0" xfId="0" applyFont="1" applyAlignment="1" applyProtection="1">
      <alignment horizontal="center" wrapText="1"/>
      <protection locked="0"/>
    </xf>
    <xf numFmtId="0" fontId="4" fillId="0" borderId="0" xfId="0" applyFont="1" applyAlignment="1">
      <alignment horizontal="center"/>
    </xf>
    <xf numFmtId="190" fontId="5" fillId="0" borderId="0" xfId="0" applyNumberFormat="1" applyFont="1" applyAlignment="1">
      <alignment/>
    </xf>
    <xf numFmtId="189" fontId="5" fillId="0" borderId="0" xfId="0" applyNumberFormat="1" applyFont="1" applyAlignment="1">
      <alignment/>
    </xf>
    <xf numFmtId="190" fontId="5" fillId="0" borderId="0" xfId="0" applyNumberFormat="1" applyFont="1" applyBorder="1" applyAlignment="1">
      <alignment/>
    </xf>
    <xf numFmtId="0" fontId="10" fillId="0" borderId="0" xfId="0" applyFont="1" applyAlignment="1" applyProtection="1">
      <alignment horizontal="left" wrapText="1"/>
      <protection locked="0"/>
    </xf>
    <xf numFmtId="0" fontId="10" fillId="0" borderId="0" xfId="0" applyFont="1" applyAlignment="1">
      <alignment horizontal="left"/>
    </xf>
    <xf numFmtId="0" fontId="1" fillId="0" borderId="0" xfId="0" applyFont="1" applyBorder="1" applyAlignment="1" applyProtection="1">
      <alignment/>
      <protection locked="0"/>
    </xf>
    <xf numFmtId="189" fontId="1" fillId="0" borderId="0" xfId="0" applyNumberFormat="1" applyFont="1" applyAlignment="1">
      <alignment/>
    </xf>
    <xf numFmtId="0" fontId="8" fillId="0" borderId="10" xfId="0" applyFont="1" applyBorder="1" applyAlignment="1">
      <alignment horizontal="centerContinuous" vertical="center"/>
    </xf>
    <xf numFmtId="0" fontId="8"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92" fontId="1" fillId="0" borderId="0" xfId="0" applyNumberFormat="1" applyFont="1" applyAlignment="1" applyProtection="1">
      <alignment/>
      <protection locked="0"/>
    </xf>
    <xf numFmtId="0" fontId="13" fillId="0" borderId="0" xfId="0" applyFont="1" applyAlignment="1">
      <alignment/>
    </xf>
    <xf numFmtId="0" fontId="9" fillId="0" borderId="0" xfId="0" applyFont="1" applyAlignment="1">
      <alignment wrapText="1"/>
    </xf>
    <xf numFmtId="0" fontId="8" fillId="0" borderId="0" xfId="0" applyFont="1" applyBorder="1" applyAlignment="1" applyProtection="1">
      <alignment vertical="center"/>
      <protection locked="0"/>
    </xf>
    <xf numFmtId="0" fontId="8" fillId="0" borderId="0" xfId="0" applyFont="1" applyAlignment="1">
      <alignment vertical="center"/>
    </xf>
    <xf numFmtId="0" fontId="18" fillId="0" borderId="0" xfId="0" applyFont="1" applyAlignment="1" applyProtection="1">
      <alignment/>
      <protection locked="0"/>
    </xf>
    <xf numFmtId="0" fontId="18" fillId="0" borderId="0" xfId="0" applyFont="1" applyAlignment="1">
      <alignment/>
    </xf>
    <xf numFmtId="0" fontId="18" fillId="0" borderId="0" xfId="0" applyFont="1" applyAlignment="1" applyProtection="1">
      <alignment horizontal="center" wrapText="1"/>
      <protection locked="0"/>
    </xf>
    <xf numFmtId="0" fontId="18" fillId="0" borderId="12" xfId="0" applyFont="1" applyBorder="1" applyAlignment="1" applyProtection="1">
      <alignment horizontal="center" wrapText="1"/>
      <protection locked="0"/>
    </xf>
    <xf numFmtId="0" fontId="18" fillId="0" borderId="10" xfId="0" applyFont="1" applyBorder="1" applyAlignment="1" applyProtection="1">
      <alignment wrapText="1"/>
      <protection locked="0"/>
    </xf>
    <xf numFmtId="0" fontId="18" fillId="0" borderId="13" xfId="0" applyFont="1" applyBorder="1" applyAlignment="1" applyProtection="1">
      <alignment wrapText="1"/>
      <protection locked="0"/>
    </xf>
    <xf numFmtId="0" fontId="19" fillId="0" borderId="13" xfId="0" applyFont="1" applyBorder="1" applyAlignment="1" applyProtection="1">
      <alignment vertical="center" wrapText="1"/>
      <protection locked="0"/>
    </xf>
    <xf numFmtId="0" fontId="20" fillId="0" borderId="10" xfId="0" applyFont="1" applyFill="1" applyBorder="1" applyAlignment="1">
      <alignment wrapText="1"/>
    </xf>
    <xf numFmtId="0" fontId="18" fillId="0" borderId="14" xfId="0" applyFont="1" applyBorder="1" applyAlignment="1" applyProtection="1">
      <alignment wrapText="1"/>
      <protection locked="0"/>
    </xf>
    <xf numFmtId="0" fontId="17" fillId="0" borderId="10" xfId="0" applyFont="1" applyBorder="1" applyAlignment="1" applyProtection="1">
      <alignment wrapText="1"/>
      <protection locked="0"/>
    </xf>
    <xf numFmtId="189" fontId="21" fillId="0" borderId="0" xfId="0" applyNumberFormat="1" applyFont="1" applyBorder="1" applyAlignment="1">
      <alignment/>
    </xf>
    <xf numFmtId="0" fontId="23" fillId="0" borderId="0" xfId="0" applyFont="1" applyAlignment="1">
      <alignment wrapText="1"/>
    </xf>
    <xf numFmtId="0" fontId="21" fillId="0" borderId="0" xfId="0" applyFont="1" applyBorder="1" applyAlignment="1">
      <alignment/>
    </xf>
    <xf numFmtId="192" fontId="21" fillId="0" borderId="0" xfId="0" applyNumberFormat="1" applyFont="1" applyBorder="1" applyAlignment="1">
      <alignment/>
    </xf>
    <xf numFmtId="189" fontId="24" fillId="0" borderId="0" xfId="0" applyNumberFormat="1" applyFont="1" applyBorder="1" applyAlignment="1">
      <alignment/>
    </xf>
    <xf numFmtId="190" fontId="21" fillId="0" borderId="0" xfId="0" applyNumberFormat="1" applyFont="1" applyBorder="1" applyAlignment="1">
      <alignment/>
    </xf>
    <xf numFmtId="0" fontId="19" fillId="0" borderId="0" xfId="0" applyFont="1" applyAlignment="1" applyProtection="1">
      <alignment wrapText="1"/>
      <protection locked="0"/>
    </xf>
    <xf numFmtId="0" fontId="12" fillId="0" borderId="11" xfId="0" applyFont="1" applyBorder="1" applyAlignment="1" applyProtection="1">
      <alignment vertical="top"/>
      <protection locked="0"/>
    </xf>
    <xf numFmtId="189" fontId="12" fillId="0" borderId="10" xfId="0" applyNumberFormat="1" applyFont="1" applyBorder="1" applyAlignment="1" applyProtection="1">
      <alignment vertical="top"/>
      <protection locked="0"/>
    </xf>
    <xf numFmtId="189" fontId="12" fillId="0" borderId="10" xfId="0" applyNumberFormat="1" applyFont="1" applyBorder="1" applyAlignment="1" applyProtection="1">
      <alignment vertical="top"/>
      <protection locked="0"/>
    </xf>
    <xf numFmtId="0" fontId="12" fillId="0" borderId="15" xfId="0" applyFont="1" applyBorder="1" applyAlignment="1" applyProtection="1">
      <alignment vertical="top"/>
      <protection locked="0"/>
    </xf>
    <xf numFmtId="0" fontId="12" fillId="0" borderId="13" xfId="0" applyFont="1" applyBorder="1" applyAlignment="1" applyProtection="1">
      <alignment vertical="top"/>
      <protection locked="0"/>
    </xf>
    <xf numFmtId="0" fontId="12" fillId="0" borderId="10" xfId="0" applyFont="1" applyBorder="1" applyAlignment="1" applyProtection="1">
      <alignment vertical="top"/>
      <protection locked="0"/>
    </xf>
    <xf numFmtId="0" fontId="12" fillId="0" borderId="13" xfId="0" applyFont="1" applyBorder="1" applyAlignment="1" applyProtection="1">
      <alignment vertical="top"/>
      <protection locked="0"/>
    </xf>
    <xf numFmtId="0" fontId="12" fillId="0" borderId="14" xfId="0" applyFont="1" applyBorder="1" applyAlignment="1" applyProtection="1">
      <alignment vertical="top"/>
      <protection locked="0"/>
    </xf>
    <xf numFmtId="189" fontId="12" fillId="0" borderId="14" xfId="0" applyNumberFormat="1" applyFont="1" applyBorder="1" applyAlignment="1" applyProtection="1">
      <alignment vertical="top"/>
      <protection locked="0"/>
    </xf>
    <xf numFmtId="190" fontId="12" fillId="0" borderId="10" xfId="0" applyNumberFormat="1" applyFont="1" applyBorder="1" applyAlignment="1" applyProtection="1">
      <alignment vertical="top"/>
      <protection locked="0"/>
    </xf>
    <xf numFmtId="189" fontId="12" fillId="0" borderId="10" xfId="0" applyNumberFormat="1" applyFont="1" applyFill="1" applyBorder="1" applyAlignment="1" applyProtection="1">
      <alignment vertical="top"/>
      <protection locked="0"/>
    </xf>
    <xf numFmtId="0" fontId="12" fillId="0" borderId="10" xfId="0" applyFont="1" applyBorder="1" applyAlignment="1" applyProtection="1">
      <alignment vertical="top" wrapText="1"/>
      <protection locked="0"/>
    </xf>
    <xf numFmtId="0" fontId="8" fillId="0" borderId="10" xfId="0" applyFont="1" applyBorder="1" applyAlignment="1" applyProtection="1">
      <alignment wrapText="1"/>
      <protection locked="0"/>
    </xf>
    <xf numFmtId="189" fontId="12" fillId="0" borderId="10" xfId="0" applyNumberFormat="1" applyFont="1" applyFill="1" applyBorder="1" applyAlignment="1" applyProtection="1">
      <alignment vertical="top"/>
      <protection locked="0"/>
    </xf>
    <xf numFmtId="0" fontId="8" fillId="0" borderId="11" xfId="0" applyFont="1" applyFill="1" applyBorder="1" applyAlignment="1" applyProtection="1">
      <alignment horizontal="center" vertical="center" wrapText="1"/>
      <protection locked="0"/>
    </xf>
    <xf numFmtId="0" fontId="8" fillId="0" borderId="14" xfId="0" applyFont="1" applyBorder="1" applyAlignment="1" applyProtection="1">
      <alignment wrapText="1"/>
      <protection locked="0"/>
    </xf>
    <xf numFmtId="0" fontId="25" fillId="0" borderId="10" xfId="0" applyFont="1" applyBorder="1" applyAlignment="1" applyProtection="1">
      <alignment wrapText="1"/>
      <protection locked="0"/>
    </xf>
    <xf numFmtId="0" fontId="18" fillId="0" borderId="10" xfId="0" applyFont="1" applyBorder="1" applyAlignment="1" applyProtection="1">
      <alignment wrapText="1"/>
      <protection locked="0"/>
    </xf>
    <xf numFmtId="0" fontId="64" fillId="0" borderId="10" xfId="0" applyFont="1" applyBorder="1" applyAlignment="1">
      <alignment wrapText="1"/>
    </xf>
    <xf numFmtId="189" fontId="12" fillId="33" borderId="10" xfId="0" applyNumberFormat="1" applyFont="1" applyFill="1" applyBorder="1" applyAlignment="1" applyProtection="1">
      <alignment vertical="top"/>
      <protection locked="0"/>
    </xf>
    <xf numFmtId="189" fontId="12" fillId="33" borderId="10" xfId="0" applyNumberFormat="1" applyFont="1" applyFill="1" applyBorder="1" applyAlignment="1" applyProtection="1">
      <alignment vertical="top"/>
      <protection locked="0"/>
    </xf>
    <xf numFmtId="189" fontId="12" fillId="34" borderId="10" xfId="0" applyNumberFormat="1" applyFont="1" applyFill="1" applyBorder="1" applyAlignment="1" applyProtection="1">
      <alignment vertical="top"/>
      <protection locked="0"/>
    </xf>
    <xf numFmtId="189" fontId="12" fillId="34" borderId="14" xfId="0" applyNumberFormat="1" applyFont="1" applyFill="1" applyBorder="1" applyAlignment="1" applyProtection="1">
      <alignment vertical="top"/>
      <protection locked="0"/>
    </xf>
    <xf numFmtId="189" fontId="12" fillId="34" borderId="10" xfId="0" applyNumberFormat="1" applyFont="1" applyFill="1" applyBorder="1" applyAlignment="1" applyProtection="1">
      <alignment vertical="top"/>
      <protection locked="0"/>
    </xf>
    <xf numFmtId="189" fontId="12" fillId="0" borderId="14" xfId="0" applyNumberFormat="1" applyFont="1" applyFill="1" applyBorder="1" applyAlignment="1" applyProtection="1">
      <alignment vertical="top"/>
      <protection locked="0"/>
    </xf>
    <xf numFmtId="189" fontId="16" fillId="0" borderId="10" xfId="0" applyNumberFormat="1" applyFont="1" applyFill="1" applyBorder="1" applyAlignment="1" applyProtection="1">
      <alignment vertical="top"/>
      <protection locked="0"/>
    </xf>
    <xf numFmtId="0" fontId="65" fillId="0" borderId="10" xfId="0" applyFont="1" applyBorder="1" applyAlignment="1">
      <alignment wrapText="1"/>
    </xf>
    <xf numFmtId="189" fontId="12" fillId="0" borderId="10" xfId="0" applyNumberFormat="1" applyFont="1" applyBorder="1" applyAlignment="1" applyProtection="1">
      <alignment vertical="top" wrapText="1"/>
      <protection locked="0"/>
    </xf>
    <xf numFmtId="189" fontId="12" fillId="0" borderId="10" xfId="0" applyNumberFormat="1" applyFont="1" applyFill="1" applyBorder="1" applyAlignment="1" applyProtection="1">
      <alignment vertical="top" wrapText="1"/>
      <protection locked="0"/>
    </xf>
    <xf numFmtId="189" fontId="12" fillId="33" borderId="10" xfId="0" applyNumberFormat="1" applyFont="1" applyFill="1" applyBorder="1" applyAlignment="1" applyProtection="1">
      <alignment vertical="top" wrapText="1"/>
      <protection locked="0"/>
    </xf>
    <xf numFmtId="189" fontId="3" fillId="0" borderId="10" xfId="0" applyNumberFormat="1" applyFont="1" applyBorder="1" applyAlignment="1" applyProtection="1">
      <alignment vertical="top"/>
      <protection locked="0"/>
    </xf>
    <xf numFmtId="0" fontId="3" fillId="0" borderId="10" xfId="0" applyFont="1" applyBorder="1" applyAlignment="1" applyProtection="1">
      <alignment vertical="top"/>
      <protection locked="0"/>
    </xf>
    <xf numFmtId="189" fontId="11" fillId="0" borderId="10" xfId="0" applyNumberFormat="1" applyFont="1" applyBorder="1" applyAlignment="1">
      <alignment vertical="top"/>
    </xf>
    <xf numFmtId="189" fontId="11" fillId="33" borderId="10" xfId="0" applyNumberFormat="1" applyFont="1" applyFill="1" applyBorder="1" applyAlignment="1">
      <alignment vertical="top"/>
    </xf>
    <xf numFmtId="0" fontId="15" fillId="0" borderId="10" xfId="0" applyFont="1" applyFill="1" applyBorder="1" applyAlignment="1">
      <alignment horizontal="center" vertical="top" wrapText="1"/>
    </xf>
    <xf numFmtId="0" fontId="18" fillId="0" borderId="10" xfId="0" applyFont="1" applyBorder="1" applyAlignment="1">
      <alignment vertical="top" wrapText="1"/>
    </xf>
    <xf numFmtId="0" fontId="12" fillId="0" borderId="10" xfId="0" applyFont="1" applyBorder="1" applyAlignment="1">
      <alignment vertical="top"/>
    </xf>
    <xf numFmtId="0" fontId="22" fillId="0" borderId="10" xfId="0" applyFont="1" applyBorder="1" applyAlignment="1" applyProtection="1">
      <alignment wrapText="1"/>
      <protection locked="0"/>
    </xf>
    <xf numFmtId="189" fontId="66" fillId="0" borderId="0" xfId="0" applyNumberFormat="1" applyFont="1" applyBorder="1" applyAlignment="1">
      <alignment/>
    </xf>
    <xf numFmtId="0" fontId="8" fillId="0" borderId="0" xfId="0" applyFont="1" applyAlignment="1">
      <alignment wrapText="1"/>
    </xf>
    <xf numFmtId="0" fontId="14" fillId="0" borderId="0" xfId="0" applyFont="1" applyAlignment="1">
      <alignment wrapText="1"/>
    </xf>
    <xf numFmtId="189" fontId="12" fillId="0" borderId="10" xfId="0" applyNumberFormat="1" applyFont="1" applyBorder="1" applyAlignment="1">
      <alignment vertical="top"/>
    </xf>
    <xf numFmtId="190" fontId="12" fillId="0" borderId="10" xfId="0" applyNumberFormat="1" applyFont="1" applyBorder="1" applyAlignment="1">
      <alignment vertical="top"/>
    </xf>
    <xf numFmtId="189" fontId="3" fillId="0" borderId="10" xfId="0" applyNumberFormat="1" applyFont="1" applyBorder="1" applyAlignment="1">
      <alignment vertical="top"/>
    </xf>
    <xf numFmtId="189" fontId="12" fillId="0" borderId="10" xfId="0" applyNumberFormat="1" applyFont="1" applyFill="1" applyBorder="1" applyAlignment="1">
      <alignment vertical="top"/>
    </xf>
    <xf numFmtId="189" fontId="12" fillId="0" borderId="10" xfId="0" applyNumberFormat="1" applyFont="1" applyBorder="1" applyAlignment="1">
      <alignment vertical="top"/>
    </xf>
    <xf numFmtId="190" fontId="12" fillId="0" borderId="10" xfId="0" applyNumberFormat="1" applyFont="1" applyBorder="1" applyAlignment="1">
      <alignment vertical="top"/>
    </xf>
    <xf numFmtId="2" fontId="12" fillId="0" borderId="10" xfId="0" applyNumberFormat="1" applyFont="1" applyBorder="1" applyAlignment="1">
      <alignment vertical="top"/>
    </xf>
    <xf numFmtId="0" fontId="22"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2" fillId="0" borderId="13" xfId="0" applyFont="1" applyBorder="1" applyAlignment="1" applyProtection="1">
      <alignment wrapText="1"/>
      <protection locked="0"/>
    </xf>
    <xf numFmtId="0" fontId="22" fillId="0" borderId="10" xfId="0" applyFont="1" applyBorder="1" applyAlignment="1" applyProtection="1">
      <alignment wrapText="1"/>
      <protection locked="0"/>
    </xf>
    <xf numFmtId="0" fontId="11" fillId="0" borderId="10" xfId="0" applyFont="1" applyBorder="1" applyAlignment="1" applyProtection="1">
      <alignment vertical="top"/>
      <protection locked="0"/>
    </xf>
    <xf numFmtId="0" fontId="12" fillId="0" borderId="10" xfId="0" applyFont="1" applyBorder="1" applyAlignment="1" applyProtection="1">
      <alignment vertical="top"/>
      <protection locked="0"/>
    </xf>
    <xf numFmtId="190" fontId="18" fillId="0" borderId="0" xfId="0" applyNumberFormat="1" applyFont="1" applyBorder="1" applyAlignment="1">
      <alignment/>
    </xf>
    <xf numFmtId="0" fontId="28" fillId="0" borderId="0" xfId="0" applyFont="1" applyAlignment="1">
      <alignment/>
    </xf>
    <xf numFmtId="0" fontId="28" fillId="0" borderId="0" xfId="0" applyFont="1" applyAlignment="1">
      <alignment wrapText="1"/>
    </xf>
    <xf numFmtId="0" fontId="28" fillId="0" borderId="0" xfId="0" applyFont="1" applyAlignment="1">
      <alignment/>
    </xf>
    <xf numFmtId="189" fontId="12" fillId="0" borderId="10" xfId="0" applyNumberFormat="1" applyFont="1" applyFill="1" applyBorder="1" applyAlignment="1">
      <alignment vertical="top"/>
    </xf>
    <xf numFmtId="189" fontId="11" fillId="0" borderId="10" xfId="0" applyNumberFormat="1" applyFont="1" applyFill="1" applyBorder="1" applyAlignment="1">
      <alignment vertical="top"/>
    </xf>
    <xf numFmtId="0" fontId="28" fillId="0" borderId="0" xfId="0" applyFont="1" applyAlignment="1" applyProtection="1">
      <alignment horizontal="center" wrapText="1"/>
      <protection locked="0"/>
    </xf>
    <xf numFmtId="0" fontId="29" fillId="0" borderId="0" xfId="0" applyFont="1" applyAlignment="1">
      <alignment horizontal="center" wrapText="1"/>
    </xf>
    <xf numFmtId="0" fontId="18" fillId="0" borderId="0" xfId="0" applyFont="1" applyAlignment="1" applyProtection="1">
      <alignment wrapText="1"/>
      <protection locked="0"/>
    </xf>
    <xf numFmtId="0" fontId="23" fillId="0" borderId="0" xfId="0" applyFont="1" applyAlignment="1">
      <alignment wrapText="1"/>
    </xf>
    <xf numFmtId="0" fontId="8" fillId="0" borderId="0" xfId="0" applyFont="1" applyAlignment="1">
      <alignment wrapText="1"/>
    </xf>
    <xf numFmtId="0" fontId="14"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13" fillId="0" borderId="0" xfId="0" applyFont="1" applyAlignment="1">
      <alignment/>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3"/>
  <sheetViews>
    <sheetView tabSelected="1" view="pageBreakPreview" zoomScale="80" zoomScaleSheetLayoutView="80" zoomScalePageLayoutView="0" workbookViewId="0" topLeftCell="A1">
      <pane ySplit="7" topLeftCell="A8" activePane="bottomLeft" state="frozen"/>
      <selection pane="topLeft" activeCell="A1" sqref="A1"/>
      <selection pane="bottomLeft" activeCell="D13" sqref="D13"/>
    </sheetView>
  </sheetViews>
  <sheetFormatPr defaultColWidth="9.140625" defaultRowHeight="12.75"/>
  <cols>
    <col min="1" max="1" width="45.00390625" style="2" customWidth="1"/>
    <col min="2" max="2" width="7.8515625" style="2" customWidth="1"/>
    <col min="3" max="3" width="16.8515625" style="2" customWidth="1"/>
    <col min="4" max="4" width="15.421875" style="2" customWidth="1"/>
    <col min="5" max="5" width="15.140625" style="2" customWidth="1"/>
    <col min="6" max="6" width="12.8515625" style="2" customWidth="1"/>
    <col min="7" max="7" width="13.140625" style="2" customWidth="1"/>
    <col min="8" max="8" width="11.140625" style="2" customWidth="1"/>
    <col min="9" max="9" width="11.57421875" style="2" customWidth="1"/>
    <col min="10" max="10" width="11.28125" style="2" customWidth="1"/>
    <col min="11" max="11" width="0" style="2" hidden="1" customWidth="1"/>
    <col min="12" max="12" width="12.00390625" style="2" customWidth="1"/>
    <col min="13" max="16384" width="9.140625" style="2" customWidth="1"/>
  </cols>
  <sheetData>
    <row r="1" spans="7:9" ht="11.25" customHeight="1">
      <c r="G1" s="107"/>
      <c r="H1" s="108"/>
      <c r="I1" s="108"/>
    </row>
    <row r="2" spans="7:10" ht="15.75" hidden="1">
      <c r="G2" s="20"/>
      <c r="H2" s="105"/>
      <c r="I2" s="106"/>
      <c r="J2" s="106"/>
    </row>
    <row r="3" spans="7:10" ht="18.75">
      <c r="G3" s="96" t="s">
        <v>115</v>
      </c>
      <c r="H3" s="80"/>
      <c r="I3" s="81"/>
      <c r="J3" s="81"/>
    </row>
    <row r="4" spans="7:10" ht="15.75">
      <c r="G4" s="109" t="s">
        <v>114</v>
      </c>
      <c r="H4" s="110"/>
      <c r="I4" s="110"/>
      <c r="J4" s="81"/>
    </row>
    <row r="5" spans="7:10" ht="18.75">
      <c r="G5" s="20" t="s">
        <v>113</v>
      </c>
      <c r="H5" s="97" t="s">
        <v>112</v>
      </c>
      <c r="I5" s="81"/>
      <c r="J5" s="81"/>
    </row>
    <row r="6" spans="7:12" ht="14.25" customHeight="1">
      <c r="G6" s="20"/>
      <c r="H6" s="97"/>
      <c r="I6" s="81"/>
      <c r="J6" s="81"/>
      <c r="K6" s="98"/>
      <c r="L6" s="98"/>
    </row>
    <row r="7" spans="1:10" ht="33" customHeight="1">
      <c r="A7" s="101" t="s">
        <v>109</v>
      </c>
      <c r="B7" s="102"/>
      <c r="C7" s="102"/>
      <c r="D7" s="102"/>
      <c r="E7" s="102"/>
      <c r="F7" s="102"/>
      <c r="G7" s="102"/>
      <c r="H7" s="102"/>
      <c r="I7" s="102"/>
      <c r="J7" s="102"/>
    </row>
    <row r="8" spans="1:10" ht="9.75" customHeight="1">
      <c r="A8" s="16"/>
      <c r="B8" s="16"/>
      <c r="C8" s="55" t="s">
        <v>79</v>
      </c>
      <c r="D8" s="17" t="s">
        <v>80</v>
      </c>
      <c r="E8" s="17" t="s">
        <v>81</v>
      </c>
      <c r="F8" s="18" t="s">
        <v>82</v>
      </c>
      <c r="G8" s="18" t="s">
        <v>83</v>
      </c>
      <c r="H8" s="18" t="s">
        <v>84</v>
      </c>
      <c r="I8" s="18" t="s">
        <v>85</v>
      </c>
      <c r="J8" s="14"/>
    </row>
    <row r="9" spans="1:10" ht="12.75">
      <c r="A9" s="89" t="s">
        <v>0</v>
      </c>
      <c r="B9" s="90"/>
      <c r="C9" s="24"/>
      <c r="D9" s="25"/>
      <c r="E9" s="24"/>
      <c r="F9" s="26"/>
      <c r="G9" s="26"/>
      <c r="H9" s="26"/>
      <c r="I9" s="27"/>
      <c r="J9" s="14"/>
    </row>
    <row r="10" spans="1:10" ht="15.75">
      <c r="A10" s="28" t="s">
        <v>28</v>
      </c>
      <c r="B10" s="41">
        <v>110100</v>
      </c>
      <c r="C10" s="42">
        <v>51880.838</v>
      </c>
      <c r="D10" s="62">
        <v>63528.485</v>
      </c>
      <c r="E10" s="54">
        <v>65231.9</v>
      </c>
      <c r="F10" s="82">
        <f aca="true" t="shared" si="0" ref="F10:F101">E10-C10</f>
        <v>13351.061999999998</v>
      </c>
      <c r="G10" s="82">
        <f aca="true" t="shared" si="1" ref="G10:G101">E10-D10</f>
        <v>1703.4150000000009</v>
      </c>
      <c r="H10" s="83">
        <f>E10/C10*100</f>
        <v>125.7340908795652</v>
      </c>
      <c r="I10" s="83">
        <f>E10/D10*100</f>
        <v>102.68134050418485</v>
      </c>
      <c r="J10" s="14"/>
    </row>
    <row r="11" spans="1:10" ht="15.75">
      <c r="A11" s="28" t="s">
        <v>4</v>
      </c>
      <c r="B11" s="44">
        <v>220900</v>
      </c>
      <c r="C11" s="42">
        <v>92.39</v>
      </c>
      <c r="D11" s="63">
        <v>134.2</v>
      </c>
      <c r="E11" s="54">
        <v>135.07893</v>
      </c>
      <c r="F11" s="82">
        <f t="shared" si="0"/>
        <v>42.68893000000001</v>
      </c>
      <c r="G11" s="82">
        <f t="shared" si="1"/>
        <v>0.8789300000000253</v>
      </c>
      <c r="H11" s="83">
        <f aca="true" t="shared" si="2" ref="H11:H102">E11/C11*100</f>
        <v>146.20514124905296</v>
      </c>
      <c r="I11" s="83">
        <f aca="true" t="shared" si="3" ref="I11:I102">E11/D11*100</f>
        <v>100.65494038748139</v>
      </c>
      <c r="J11" s="14"/>
    </row>
    <row r="12" spans="1:10" ht="15.75">
      <c r="A12" s="28" t="s">
        <v>1</v>
      </c>
      <c r="B12" s="45">
        <v>110200</v>
      </c>
      <c r="C12" s="42">
        <v>40.638</v>
      </c>
      <c r="D12" s="64">
        <v>9</v>
      </c>
      <c r="E12" s="54">
        <v>69.93176</v>
      </c>
      <c r="F12" s="82">
        <f t="shared" si="0"/>
        <v>29.29376</v>
      </c>
      <c r="G12" s="82">
        <f t="shared" si="1"/>
        <v>60.93176</v>
      </c>
      <c r="H12" s="83">
        <f t="shared" si="2"/>
        <v>172.08464983512968</v>
      </c>
      <c r="I12" s="83">
        <f t="shared" si="3"/>
        <v>777.0195555555556</v>
      </c>
      <c r="J12" s="14"/>
    </row>
    <row r="13" spans="1:10" ht="24">
      <c r="A13" s="29" t="s">
        <v>105</v>
      </c>
      <c r="B13" s="45">
        <v>130301</v>
      </c>
      <c r="C13" s="42"/>
      <c r="D13" s="64"/>
      <c r="E13" s="54">
        <v>0.14132</v>
      </c>
      <c r="F13" s="82"/>
      <c r="G13" s="82"/>
      <c r="H13" s="83"/>
      <c r="I13" s="83"/>
      <c r="J13" s="14"/>
    </row>
    <row r="14" spans="1:10" ht="15.75">
      <c r="A14" s="29" t="s">
        <v>76</v>
      </c>
      <c r="B14" s="45">
        <v>140219</v>
      </c>
      <c r="C14" s="42">
        <v>779.461</v>
      </c>
      <c r="D14" s="64">
        <v>818</v>
      </c>
      <c r="E14" s="54">
        <v>888.75064</v>
      </c>
      <c r="F14" s="82">
        <f t="shared" si="0"/>
        <v>109.28963999999996</v>
      </c>
      <c r="G14" s="82">
        <f t="shared" si="1"/>
        <v>70.75063999999998</v>
      </c>
      <c r="H14" s="83">
        <f t="shared" si="2"/>
        <v>114.02118130349048</v>
      </c>
      <c r="I14" s="83">
        <f t="shared" si="3"/>
        <v>108.64922249388754</v>
      </c>
      <c r="J14" s="14"/>
    </row>
    <row r="15" spans="1:10" ht="24">
      <c r="A15" s="29" t="s">
        <v>77</v>
      </c>
      <c r="B15" s="45">
        <v>140319</v>
      </c>
      <c r="C15" s="42">
        <v>2909.023</v>
      </c>
      <c r="D15" s="64">
        <v>3387</v>
      </c>
      <c r="E15" s="54">
        <v>3463.25915</v>
      </c>
      <c r="F15" s="82">
        <f t="shared" si="0"/>
        <v>554.2361499999997</v>
      </c>
      <c r="G15" s="82">
        <f t="shared" si="1"/>
        <v>76.25914999999986</v>
      </c>
      <c r="H15" s="83">
        <f t="shared" si="2"/>
        <v>119.05231240866779</v>
      </c>
      <c r="I15" s="83">
        <f t="shared" si="3"/>
        <v>102.25152494833185</v>
      </c>
      <c r="J15" s="14"/>
    </row>
    <row r="16" spans="1:10" ht="32.25" customHeight="1">
      <c r="A16" s="29" t="s">
        <v>59</v>
      </c>
      <c r="B16" s="45">
        <v>140400</v>
      </c>
      <c r="C16" s="42">
        <v>10915.362</v>
      </c>
      <c r="D16" s="64">
        <v>11550</v>
      </c>
      <c r="E16" s="54">
        <v>3629.7828</v>
      </c>
      <c r="F16" s="82">
        <f t="shared" si="0"/>
        <v>-7285.579199999999</v>
      </c>
      <c r="G16" s="82">
        <f t="shared" si="1"/>
        <v>-7920.2172</v>
      </c>
      <c r="H16" s="83">
        <f t="shared" si="2"/>
        <v>33.25389299960918</v>
      </c>
      <c r="I16" s="83">
        <f t="shared" si="3"/>
        <v>31.426690909090908</v>
      </c>
      <c r="J16" s="14"/>
    </row>
    <row r="17" spans="1:10" ht="32.25" customHeight="1">
      <c r="A17" s="29" t="s">
        <v>67</v>
      </c>
      <c r="B17" s="45">
        <v>180101</v>
      </c>
      <c r="C17" s="42">
        <v>7.792</v>
      </c>
      <c r="D17" s="64">
        <v>2.7</v>
      </c>
      <c r="E17" s="54">
        <v>11.30414</v>
      </c>
      <c r="F17" s="82">
        <f t="shared" si="0"/>
        <v>3.5121400000000005</v>
      </c>
      <c r="G17" s="82">
        <f t="shared" si="1"/>
        <v>8.604140000000001</v>
      </c>
      <c r="H17" s="83">
        <f t="shared" si="2"/>
        <v>145.0736652977413</v>
      </c>
      <c r="I17" s="83">
        <f t="shared" si="3"/>
        <v>418.6718518518519</v>
      </c>
      <c r="J17" s="14"/>
    </row>
    <row r="18" spans="1:10" ht="31.5" customHeight="1">
      <c r="A18" s="29" t="s">
        <v>68</v>
      </c>
      <c r="B18" s="45">
        <v>180102</v>
      </c>
      <c r="C18" s="42">
        <v>8.588</v>
      </c>
      <c r="D18" s="64">
        <v>5.6</v>
      </c>
      <c r="E18" s="54">
        <v>7.7865</v>
      </c>
      <c r="F18" s="82">
        <f t="shared" si="0"/>
        <v>-0.801499999999999</v>
      </c>
      <c r="G18" s="82">
        <f t="shared" si="1"/>
        <v>2.1865000000000006</v>
      </c>
      <c r="H18" s="83">
        <f t="shared" si="2"/>
        <v>90.66721006054962</v>
      </c>
      <c r="I18" s="83">
        <f t="shared" si="3"/>
        <v>139.04464285714286</v>
      </c>
      <c r="J18" s="14"/>
    </row>
    <row r="19" spans="1:10" ht="32.25" customHeight="1">
      <c r="A19" s="29" t="s">
        <v>69</v>
      </c>
      <c r="B19" s="45">
        <v>180103</v>
      </c>
      <c r="C19" s="42">
        <v>82.369</v>
      </c>
      <c r="D19" s="64">
        <v>69.3</v>
      </c>
      <c r="E19" s="54">
        <v>139.33106</v>
      </c>
      <c r="F19" s="82">
        <f t="shared" si="0"/>
        <v>56.96206000000001</v>
      </c>
      <c r="G19" s="82">
        <f t="shared" si="1"/>
        <v>70.03106000000001</v>
      </c>
      <c r="H19" s="83">
        <f t="shared" si="2"/>
        <v>169.15473054183008</v>
      </c>
      <c r="I19" s="83">
        <f t="shared" si="3"/>
        <v>201.05492063492068</v>
      </c>
      <c r="J19" s="14"/>
    </row>
    <row r="20" spans="1:10" ht="12" customHeight="1" hidden="1">
      <c r="A20" s="29" t="s">
        <v>70</v>
      </c>
      <c r="B20" s="45">
        <v>180104</v>
      </c>
      <c r="C20" s="42">
        <v>1792.46</v>
      </c>
      <c r="D20" s="64">
        <v>1421.7</v>
      </c>
      <c r="E20" s="54">
        <v>1462.142</v>
      </c>
      <c r="F20" s="82">
        <f t="shared" si="0"/>
        <v>-330.318</v>
      </c>
      <c r="G20" s="82">
        <f t="shared" si="1"/>
        <v>40.44200000000001</v>
      </c>
      <c r="H20" s="83">
        <f t="shared" si="2"/>
        <v>81.57180634435358</v>
      </c>
      <c r="I20" s="83">
        <f t="shared" si="3"/>
        <v>102.84462263487374</v>
      </c>
      <c r="J20" s="14"/>
    </row>
    <row r="21" spans="1:10" ht="12" customHeight="1" hidden="1">
      <c r="A21" s="29"/>
      <c r="B21" s="45"/>
      <c r="C21" s="42"/>
      <c r="D21" s="61"/>
      <c r="E21" s="54"/>
      <c r="F21" s="82">
        <f>E21-C21</f>
        <v>0</v>
      </c>
      <c r="G21" s="82">
        <f>E21-D21</f>
        <v>0</v>
      </c>
      <c r="H21" s="83" t="e">
        <f>E21/C21*100</f>
        <v>#DIV/0!</v>
      </c>
      <c r="I21" s="83" t="e">
        <f>E21/D21*100</f>
        <v>#DIV/0!</v>
      </c>
      <c r="J21" s="14"/>
    </row>
    <row r="22" spans="1:10" ht="12.75" customHeight="1">
      <c r="A22" s="28"/>
      <c r="B22" s="46"/>
      <c r="C22" s="42"/>
      <c r="D22" s="54"/>
      <c r="E22" s="54"/>
      <c r="F22" s="82">
        <f>E22-C22</f>
        <v>0</v>
      </c>
      <c r="G22" s="82">
        <f>E22-D22</f>
        <v>0</v>
      </c>
      <c r="H22" s="83" t="e">
        <f>E22/C22*100</f>
        <v>#DIV/0!</v>
      </c>
      <c r="I22" s="83" t="e">
        <f>E22/D22*100</f>
        <v>#DIV/0!</v>
      </c>
      <c r="J22" s="14"/>
    </row>
    <row r="23" spans="1:10" s="23" customFormat="1" ht="12" customHeight="1">
      <c r="A23" s="91" t="s">
        <v>60</v>
      </c>
      <c r="B23" s="47"/>
      <c r="C23" s="54">
        <f>C25+C26+C27+C28</f>
        <v>8367.274000000001</v>
      </c>
      <c r="D23" s="64">
        <f>D25+D26+D27+D28</f>
        <v>8831.4</v>
      </c>
      <c r="E23" s="54">
        <f>E25+E26+E27+E28</f>
        <v>10202.19755</v>
      </c>
      <c r="F23" s="82">
        <f t="shared" si="0"/>
        <v>1834.9235499999995</v>
      </c>
      <c r="G23" s="82">
        <f t="shared" si="1"/>
        <v>1370.7975500000011</v>
      </c>
      <c r="H23" s="83">
        <f t="shared" si="2"/>
        <v>121.92976529751505</v>
      </c>
      <c r="I23" s="83">
        <f t="shared" si="3"/>
        <v>115.52186006748649</v>
      </c>
      <c r="J23" s="14"/>
    </row>
    <row r="24" spans="1:10" ht="15.75">
      <c r="A24" s="30" t="s">
        <v>61</v>
      </c>
      <c r="B24" s="47"/>
      <c r="C24" s="54"/>
      <c r="D24" s="64"/>
      <c r="E24" s="54"/>
      <c r="F24" s="82">
        <f t="shared" si="0"/>
        <v>0</v>
      </c>
      <c r="G24" s="82">
        <f t="shared" si="1"/>
        <v>0</v>
      </c>
      <c r="H24" s="83"/>
      <c r="I24" s="83"/>
      <c r="J24" s="22"/>
    </row>
    <row r="25" spans="1:10" ht="15.75">
      <c r="A25" s="29" t="s">
        <v>53</v>
      </c>
      <c r="B25" s="45">
        <v>180105</v>
      </c>
      <c r="C25" s="42">
        <v>1840.589</v>
      </c>
      <c r="D25" s="64">
        <v>2921</v>
      </c>
      <c r="E25" s="54">
        <v>3928.01552</v>
      </c>
      <c r="F25" s="82">
        <f t="shared" si="0"/>
        <v>2087.42652</v>
      </c>
      <c r="G25" s="82">
        <f t="shared" si="1"/>
        <v>1007.0155199999999</v>
      </c>
      <c r="H25" s="83">
        <f t="shared" si="2"/>
        <v>213.41078969829766</v>
      </c>
      <c r="I25" s="83">
        <f t="shared" si="3"/>
        <v>134.47502636083533</v>
      </c>
      <c r="J25" s="14"/>
    </row>
    <row r="26" spans="1:10" ht="15.75">
      <c r="A26" s="29" t="s">
        <v>54</v>
      </c>
      <c r="B26" s="45">
        <v>180106</v>
      </c>
      <c r="C26" s="54">
        <v>4225.371</v>
      </c>
      <c r="D26" s="64">
        <v>3951.2</v>
      </c>
      <c r="E26" s="54">
        <v>4187.675</v>
      </c>
      <c r="F26" s="82">
        <f t="shared" si="0"/>
        <v>-37.69599999999991</v>
      </c>
      <c r="G26" s="82">
        <f t="shared" si="1"/>
        <v>236.47500000000036</v>
      </c>
      <c r="H26" s="83">
        <f t="shared" si="2"/>
        <v>99.10786532117535</v>
      </c>
      <c r="I26" s="83">
        <f t="shared" si="3"/>
        <v>105.98489066612674</v>
      </c>
      <c r="J26" s="14"/>
    </row>
    <row r="27" spans="1:10" ht="15.75">
      <c r="A27" s="29" t="s">
        <v>55</v>
      </c>
      <c r="B27" s="45">
        <v>180107</v>
      </c>
      <c r="C27" s="42">
        <v>221.273</v>
      </c>
      <c r="D27" s="64">
        <v>226.2</v>
      </c>
      <c r="E27" s="54">
        <v>229.31664</v>
      </c>
      <c r="F27" s="82">
        <f t="shared" si="0"/>
        <v>8.04364000000001</v>
      </c>
      <c r="G27" s="82">
        <f t="shared" si="1"/>
        <v>3.116640000000018</v>
      </c>
      <c r="H27" s="83">
        <f t="shared" si="2"/>
        <v>103.63516560990271</v>
      </c>
      <c r="I27" s="83">
        <f t="shared" si="3"/>
        <v>101.37782493368701</v>
      </c>
      <c r="J27" s="14"/>
    </row>
    <row r="28" spans="1:10" ht="15.75">
      <c r="A28" s="29" t="s">
        <v>56</v>
      </c>
      <c r="B28" s="45">
        <v>180109</v>
      </c>
      <c r="C28" s="42">
        <v>2080.041</v>
      </c>
      <c r="D28" s="64">
        <v>1733</v>
      </c>
      <c r="E28" s="54">
        <v>1857.19039</v>
      </c>
      <c r="F28" s="82">
        <f t="shared" si="0"/>
        <v>-222.8506100000002</v>
      </c>
      <c r="G28" s="82">
        <f t="shared" si="1"/>
        <v>124.19038999999998</v>
      </c>
      <c r="H28" s="83">
        <f t="shared" si="2"/>
        <v>89.28623955008578</v>
      </c>
      <c r="I28" s="83">
        <f t="shared" si="3"/>
        <v>107.16620830929024</v>
      </c>
      <c r="J28" s="14"/>
    </row>
    <row r="29" spans="1:10" ht="15.75">
      <c r="A29" s="29" t="s">
        <v>74</v>
      </c>
      <c r="B29" s="45">
        <v>180110</v>
      </c>
      <c r="C29" s="42">
        <v>-30.467</v>
      </c>
      <c r="D29" s="64"/>
      <c r="E29" s="54">
        <v>92.91666</v>
      </c>
      <c r="F29" s="82">
        <f t="shared" si="0"/>
        <v>123.38365999999999</v>
      </c>
      <c r="G29" s="82">
        <f t="shared" si="1"/>
        <v>92.91666</v>
      </c>
      <c r="H29" s="83">
        <f t="shared" si="2"/>
        <v>-304.9747595759346</v>
      </c>
      <c r="I29" s="83" t="e">
        <f t="shared" si="3"/>
        <v>#DIV/0!</v>
      </c>
      <c r="J29" s="14"/>
    </row>
    <row r="30" spans="1:10" ht="15.75">
      <c r="A30" s="29" t="s">
        <v>75</v>
      </c>
      <c r="B30" s="45">
        <v>180111</v>
      </c>
      <c r="C30" s="42">
        <v>2.254</v>
      </c>
      <c r="D30" s="64">
        <v>12.5</v>
      </c>
      <c r="E30" s="54">
        <v>92.90738</v>
      </c>
      <c r="F30" s="82">
        <f t="shared" si="0"/>
        <v>90.65338</v>
      </c>
      <c r="G30" s="82">
        <f t="shared" si="1"/>
        <v>80.40738</v>
      </c>
      <c r="H30" s="83">
        <f t="shared" si="2"/>
        <v>4121.889086069211</v>
      </c>
      <c r="I30" s="83">
        <f t="shared" si="3"/>
        <v>743.25904</v>
      </c>
      <c r="J30" s="14"/>
    </row>
    <row r="31" spans="1:10" ht="15.75">
      <c r="A31" s="28" t="s">
        <v>30</v>
      </c>
      <c r="B31" s="46">
        <v>180200</v>
      </c>
      <c r="C31" s="42">
        <v>46.945</v>
      </c>
      <c r="D31" s="54">
        <v>45.7</v>
      </c>
      <c r="E31" s="54">
        <v>55.074</v>
      </c>
      <c r="F31" s="82">
        <f t="shared" si="0"/>
        <v>8.128999999999998</v>
      </c>
      <c r="G31" s="82">
        <f t="shared" si="1"/>
        <v>9.373999999999995</v>
      </c>
      <c r="H31" s="83">
        <f t="shared" si="2"/>
        <v>117.31600809457876</v>
      </c>
      <c r="I31" s="83">
        <f t="shared" si="3"/>
        <v>120.5120350109409</v>
      </c>
      <c r="J31" s="14"/>
    </row>
    <row r="32" spans="1:10" ht="15" customHeight="1">
      <c r="A32" s="28" t="s">
        <v>29</v>
      </c>
      <c r="B32" s="46">
        <v>180300</v>
      </c>
      <c r="C32" s="42">
        <v>13.441</v>
      </c>
      <c r="D32" s="54">
        <v>14.8</v>
      </c>
      <c r="E32" s="54">
        <v>18.531</v>
      </c>
      <c r="F32" s="82">
        <f t="shared" si="0"/>
        <v>5.089999999999998</v>
      </c>
      <c r="G32" s="82">
        <f t="shared" si="1"/>
        <v>3.730999999999998</v>
      </c>
      <c r="H32" s="83">
        <f t="shared" si="2"/>
        <v>137.8692061602559</v>
      </c>
      <c r="I32" s="83">
        <f t="shared" si="3"/>
        <v>125.20945945945945</v>
      </c>
      <c r="J32" s="14"/>
    </row>
    <row r="33" spans="1:10" ht="15" customHeight="1">
      <c r="A33" s="28" t="s">
        <v>101</v>
      </c>
      <c r="B33" s="46">
        <v>180400</v>
      </c>
      <c r="C33" s="42">
        <v>0.1</v>
      </c>
      <c r="D33" s="54"/>
      <c r="E33" s="54"/>
      <c r="F33" s="82">
        <f t="shared" si="0"/>
        <v>-0.1</v>
      </c>
      <c r="G33" s="82">
        <f t="shared" si="1"/>
        <v>0</v>
      </c>
      <c r="H33" s="83">
        <f t="shared" si="2"/>
        <v>0</v>
      </c>
      <c r="I33" s="83" t="e">
        <f t="shared" si="3"/>
        <v>#DIV/0!</v>
      </c>
      <c r="J33" s="14"/>
    </row>
    <row r="34" spans="1:10" ht="15" customHeight="1" hidden="1">
      <c r="A34" s="28" t="s">
        <v>51</v>
      </c>
      <c r="B34" s="46">
        <v>180500</v>
      </c>
      <c r="C34" s="42">
        <v>12454.364</v>
      </c>
      <c r="D34" s="54">
        <v>16058.9</v>
      </c>
      <c r="E34" s="54">
        <v>16109.46654</v>
      </c>
      <c r="F34" s="82">
        <f t="shared" si="0"/>
        <v>3655.10254</v>
      </c>
      <c r="G34" s="82">
        <f t="shared" si="1"/>
        <v>50.566539999999804</v>
      </c>
      <c r="H34" s="83">
        <f t="shared" si="2"/>
        <v>129.34796622292396</v>
      </c>
      <c r="I34" s="83">
        <f t="shared" si="3"/>
        <v>100.31488171668046</v>
      </c>
      <c r="J34" s="14"/>
    </row>
    <row r="35" spans="1:10" ht="16.5" customHeight="1" hidden="1">
      <c r="A35" s="28" t="s">
        <v>86</v>
      </c>
      <c r="B35" s="46">
        <v>190901</v>
      </c>
      <c r="C35" s="42"/>
      <c r="D35" s="54"/>
      <c r="E35" s="54"/>
      <c r="F35" s="82">
        <f t="shared" si="0"/>
        <v>0</v>
      </c>
      <c r="G35" s="82">
        <f t="shared" si="1"/>
        <v>0</v>
      </c>
      <c r="H35" s="83" t="e">
        <f t="shared" si="2"/>
        <v>#DIV/0!</v>
      </c>
      <c r="I35" s="83" t="e">
        <f t="shared" si="3"/>
        <v>#DIV/0!</v>
      </c>
      <c r="J35" s="14"/>
    </row>
    <row r="36" spans="1:10" ht="15" customHeight="1">
      <c r="A36" s="28" t="s">
        <v>100</v>
      </c>
      <c r="B36" s="46">
        <v>190901</v>
      </c>
      <c r="C36" s="42"/>
      <c r="D36" s="54"/>
      <c r="E36" s="54"/>
      <c r="F36" s="82">
        <f t="shared" si="0"/>
        <v>0</v>
      </c>
      <c r="G36" s="82">
        <f t="shared" si="1"/>
        <v>0</v>
      </c>
      <c r="H36" s="83" t="e">
        <f t="shared" si="2"/>
        <v>#DIV/0!</v>
      </c>
      <c r="I36" s="83" t="e">
        <f t="shared" si="3"/>
        <v>#DIV/0!</v>
      </c>
      <c r="J36" s="14"/>
    </row>
    <row r="37" spans="1:10" ht="12.75" customHeight="1">
      <c r="A37" s="28" t="s">
        <v>22</v>
      </c>
      <c r="B37" s="46">
        <v>210103</v>
      </c>
      <c r="C37" s="42">
        <v>1.894</v>
      </c>
      <c r="D37" s="54">
        <v>1</v>
      </c>
      <c r="E37" s="54">
        <v>15.73453</v>
      </c>
      <c r="F37" s="82">
        <f t="shared" si="0"/>
        <v>13.84053</v>
      </c>
      <c r="G37" s="82">
        <f t="shared" si="1"/>
        <v>14.73453</v>
      </c>
      <c r="H37" s="83">
        <f t="shared" si="2"/>
        <v>830.7565997888067</v>
      </c>
      <c r="I37" s="83">
        <f t="shared" si="3"/>
        <v>1573.453</v>
      </c>
      <c r="J37" s="14"/>
    </row>
    <row r="38" spans="1:10" ht="6.75" customHeight="1" hidden="1">
      <c r="A38" s="28" t="s">
        <v>5</v>
      </c>
      <c r="B38" s="46">
        <v>210805</v>
      </c>
      <c r="C38" s="42">
        <v>2.404</v>
      </c>
      <c r="D38" s="54"/>
      <c r="E38" s="54"/>
      <c r="F38" s="82">
        <f t="shared" si="0"/>
        <v>-2.404</v>
      </c>
      <c r="G38" s="82">
        <f t="shared" si="1"/>
        <v>0</v>
      </c>
      <c r="H38" s="83">
        <f t="shared" si="2"/>
        <v>0</v>
      </c>
      <c r="I38" s="83" t="e">
        <f t="shared" si="3"/>
        <v>#DIV/0!</v>
      </c>
      <c r="J38" s="14"/>
    </row>
    <row r="39" spans="1:10" ht="15.75">
      <c r="A39" s="28" t="s">
        <v>73</v>
      </c>
      <c r="B39" s="46">
        <v>210809</v>
      </c>
      <c r="C39" s="42"/>
      <c r="D39" s="54"/>
      <c r="E39" s="54"/>
      <c r="F39" s="82">
        <f t="shared" si="0"/>
        <v>0</v>
      </c>
      <c r="G39" s="82">
        <f t="shared" si="1"/>
        <v>0</v>
      </c>
      <c r="H39" s="83" t="e">
        <f t="shared" si="2"/>
        <v>#DIV/0!</v>
      </c>
      <c r="I39" s="83" t="e">
        <f t="shared" si="3"/>
        <v>#DIV/0!</v>
      </c>
      <c r="J39" s="14"/>
    </row>
    <row r="40" spans="1:10" ht="15.75">
      <c r="A40" s="28" t="s">
        <v>13</v>
      </c>
      <c r="B40" s="46">
        <v>210811</v>
      </c>
      <c r="C40" s="42">
        <v>10.35</v>
      </c>
      <c r="D40" s="54">
        <v>14.2</v>
      </c>
      <c r="E40" s="54">
        <v>160.86309</v>
      </c>
      <c r="F40" s="82">
        <f t="shared" si="0"/>
        <v>150.51309</v>
      </c>
      <c r="G40" s="82">
        <f t="shared" si="1"/>
        <v>146.66309</v>
      </c>
      <c r="H40" s="83">
        <f t="shared" si="2"/>
        <v>1554.2327536231885</v>
      </c>
      <c r="I40" s="83">
        <f t="shared" si="3"/>
        <v>1132.838661971831</v>
      </c>
      <c r="J40" s="14"/>
    </row>
    <row r="41" spans="1:10" ht="15.75">
      <c r="A41" s="28" t="s">
        <v>62</v>
      </c>
      <c r="B41" s="46">
        <v>210815</v>
      </c>
      <c r="C41" s="42"/>
      <c r="D41" s="54"/>
      <c r="E41" s="54"/>
      <c r="F41" s="82">
        <f t="shared" si="0"/>
        <v>0</v>
      </c>
      <c r="G41" s="82">
        <f t="shared" si="1"/>
        <v>0</v>
      </c>
      <c r="H41" s="83" t="e">
        <f t="shared" si="2"/>
        <v>#DIV/0!</v>
      </c>
      <c r="I41" s="83" t="e">
        <f t="shared" si="3"/>
        <v>#DIV/0!</v>
      </c>
      <c r="J41" s="14"/>
    </row>
    <row r="42" spans="1:10" ht="24">
      <c r="A42" s="31" t="s">
        <v>66</v>
      </c>
      <c r="B42" s="46">
        <v>220103</v>
      </c>
      <c r="C42" s="42">
        <v>30.65</v>
      </c>
      <c r="D42" s="54">
        <v>23.4</v>
      </c>
      <c r="E42" s="54">
        <v>61.82</v>
      </c>
      <c r="F42" s="82">
        <f>E42-C42</f>
        <v>31.17</v>
      </c>
      <c r="G42" s="82">
        <f>E42-D42</f>
        <v>38.42</v>
      </c>
      <c r="H42" s="83">
        <f>E42/C42*100</f>
        <v>201.69657422512236</v>
      </c>
      <c r="I42" s="83">
        <f>E42/D42*100</f>
        <v>264.18803418803424</v>
      </c>
      <c r="J42" s="14"/>
    </row>
    <row r="43" spans="1:10" ht="20.25" customHeight="1">
      <c r="A43" s="28" t="s">
        <v>57</v>
      </c>
      <c r="B43" s="46">
        <v>220125</v>
      </c>
      <c r="C43" s="42">
        <v>1937.088</v>
      </c>
      <c r="D43" s="54">
        <v>667.4</v>
      </c>
      <c r="E43" s="54">
        <v>685.49003</v>
      </c>
      <c r="F43" s="82">
        <f t="shared" si="0"/>
        <v>-1251.5979699999998</v>
      </c>
      <c r="G43" s="82">
        <f t="shared" si="1"/>
        <v>18.09003000000007</v>
      </c>
      <c r="H43" s="83">
        <f t="shared" si="2"/>
        <v>35.38765559437672</v>
      </c>
      <c r="I43" s="83">
        <f t="shared" si="3"/>
        <v>102.71052292478275</v>
      </c>
      <c r="J43" s="14"/>
    </row>
    <row r="44" spans="1:10" ht="13.5" customHeight="1">
      <c r="A44" s="28" t="s">
        <v>65</v>
      </c>
      <c r="B44" s="46">
        <v>220126</v>
      </c>
      <c r="C44" s="42">
        <v>250.633</v>
      </c>
      <c r="D44" s="54">
        <v>132.3</v>
      </c>
      <c r="E44" s="54">
        <v>133.646</v>
      </c>
      <c r="F44" s="82">
        <f>E44-C44</f>
        <v>-116.98700000000002</v>
      </c>
      <c r="G44" s="82">
        <f>E44-D44</f>
        <v>1.3459999999999752</v>
      </c>
      <c r="H44" s="83">
        <f>E44/C44*100</f>
        <v>53.3233851887022</v>
      </c>
      <c r="I44" s="83">
        <f>E44/D44*100</f>
        <v>101.01738473167043</v>
      </c>
      <c r="J44" s="14"/>
    </row>
    <row r="45" spans="1:10" ht="13.5" customHeight="1">
      <c r="A45" s="28" t="s">
        <v>72</v>
      </c>
      <c r="B45" s="46">
        <v>220129</v>
      </c>
      <c r="C45" s="42">
        <v>6.1</v>
      </c>
      <c r="D45" s="54"/>
      <c r="E45" s="54">
        <v>6.99</v>
      </c>
      <c r="F45" s="82">
        <f>E45-C45</f>
        <v>0.8900000000000006</v>
      </c>
      <c r="G45" s="82">
        <f>E45-D45</f>
        <v>6.99</v>
      </c>
      <c r="H45" s="83">
        <f>E45/C45*100</f>
        <v>114.59016393442624</v>
      </c>
      <c r="I45" s="83" t="e">
        <f>E45/D45*100</f>
        <v>#DIV/0!</v>
      </c>
      <c r="J45" s="14"/>
    </row>
    <row r="46" spans="1:10" ht="14.25" customHeight="1" hidden="1">
      <c r="A46" s="28" t="s">
        <v>3</v>
      </c>
      <c r="B46" s="46">
        <v>220804</v>
      </c>
      <c r="C46" s="42">
        <v>439.794</v>
      </c>
      <c r="D46" s="54">
        <v>350.4</v>
      </c>
      <c r="E46" s="54">
        <v>362.20254</v>
      </c>
      <c r="F46" s="82">
        <f t="shared" si="0"/>
        <v>-77.59145999999998</v>
      </c>
      <c r="G46" s="82">
        <f t="shared" si="1"/>
        <v>11.802540000000022</v>
      </c>
      <c r="H46" s="83">
        <f t="shared" si="2"/>
        <v>82.35731728945825</v>
      </c>
      <c r="I46" s="83">
        <f t="shared" si="3"/>
        <v>103.36830479452055</v>
      </c>
      <c r="J46" s="14"/>
    </row>
    <row r="47" spans="1:10" ht="14.25" customHeight="1">
      <c r="A47" s="28" t="s">
        <v>64</v>
      </c>
      <c r="B47" s="46">
        <v>240300</v>
      </c>
      <c r="C47" s="42"/>
      <c r="D47" s="54"/>
      <c r="E47" s="54"/>
      <c r="F47" s="82">
        <f t="shared" si="0"/>
        <v>0</v>
      </c>
      <c r="G47" s="82">
        <f t="shared" si="1"/>
        <v>0</v>
      </c>
      <c r="H47" s="83" t="e">
        <f t="shared" si="2"/>
        <v>#DIV/0!</v>
      </c>
      <c r="I47" s="83" t="e">
        <f t="shared" si="3"/>
        <v>#DIV/0!</v>
      </c>
      <c r="J47" s="14"/>
    </row>
    <row r="48" spans="1:10" ht="21" customHeight="1">
      <c r="A48" s="28" t="s">
        <v>5</v>
      </c>
      <c r="B48" s="46">
        <v>240603</v>
      </c>
      <c r="C48" s="42">
        <v>602.354</v>
      </c>
      <c r="D48" s="54">
        <v>287.6</v>
      </c>
      <c r="E48" s="54">
        <v>577.82359</v>
      </c>
      <c r="F48" s="82">
        <f t="shared" si="0"/>
        <v>-24.530410000000074</v>
      </c>
      <c r="G48" s="82">
        <f t="shared" si="1"/>
        <v>290.22358999999994</v>
      </c>
      <c r="H48" s="83">
        <f t="shared" si="2"/>
        <v>95.92757581090189</v>
      </c>
      <c r="I48" s="83">
        <f t="shared" si="3"/>
        <v>200.91223574408897</v>
      </c>
      <c r="J48" s="14"/>
    </row>
    <row r="49" spans="1:10" ht="15.75" customHeight="1">
      <c r="A49" s="56" t="s">
        <v>87</v>
      </c>
      <c r="B49" s="48">
        <v>240619</v>
      </c>
      <c r="C49" s="42">
        <v>24.35</v>
      </c>
      <c r="D49" s="65"/>
      <c r="E49" s="54"/>
      <c r="F49" s="82">
        <f t="shared" si="0"/>
        <v>-24.35</v>
      </c>
      <c r="G49" s="82">
        <f t="shared" si="1"/>
        <v>0</v>
      </c>
      <c r="H49" s="83">
        <f t="shared" si="2"/>
        <v>0</v>
      </c>
      <c r="I49" s="83" t="e">
        <f t="shared" si="3"/>
        <v>#DIV/0!</v>
      </c>
      <c r="J49" s="14"/>
    </row>
    <row r="50" spans="1:10" ht="21.75" customHeight="1">
      <c r="A50" s="32" t="s">
        <v>31</v>
      </c>
      <c r="B50" s="48">
        <v>310102</v>
      </c>
      <c r="C50" s="42">
        <v>2.007</v>
      </c>
      <c r="D50" s="65"/>
      <c r="E50" s="54">
        <v>1</v>
      </c>
      <c r="F50" s="82">
        <f t="shared" si="0"/>
        <v>-1.0070000000000001</v>
      </c>
      <c r="G50" s="82">
        <f t="shared" si="1"/>
        <v>1</v>
      </c>
      <c r="H50" s="83">
        <f t="shared" si="2"/>
        <v>49.82561036372695</v>
      </c>
      <c r="I50" s="83" t="e">
        <f t="shared" si="3"/>
        <v>#DIV/0!</v>
      </c>
      <c r="J50" s="14"/>
    </row>
    <row r="51" spans="1:10" ht="14.25" customHeight="1">
      <c r="A51" s="32" t="s">
        <v>52</v>
      </c>
      <c r="B51" s="48">
        <v>310200</v>
      </c>
      <c r="C51" s="49"/>
      <c r="D51" s="65"/>
      <c r="E51" s="54"/>
      <c r="F51" s="82">
        <f t="shared" si="0"/>
        <v>0</v>
      </c>
      <c r="G51" s="82">
        <f t="shared" si="1"/>
        <v>0</v>
      </c>
      <c r="H51" s="83" t="e">
        <f t="shared" si="2"/>
        <v>#DIV/0!</v>
      </c>
      <c r="I51" s="83" t="e">
        <f t="shared" si="3"/>
        <v>#DIV/0!</v>
      </c>
      <c r="J51" s="14"/>
    </row>
    <row r="52" spans="1:10" ht="12.75" customHeight="1">
      <c r="A52" s="92" t="s">
        <v>18</v>
      </c>
      <c r="B52" s="93"/>
      <c r="C52" s="85">
        <f>C10+C11+C12+C16+C17+C18+C19+C20+C22+C23+C30+C31+C32+C33+C34+C35+C37+C38+C39+C40+C41+C43+C46+C48+C50+C51+C29+C47+C45+C44+C42+C14+C15+C36+C49</f>
        <v>92670.45600000003</v>
      </c>
      <c r="D52" s="85">
        <f>D10+D11+D12+D16+D17+D18+D19+D20+D22+D23+D30+D31+D32+D33+D34+D35+D37+D38+D39+D40+D41+D43+D46+D48+D50+D51+D29+D47+D45+D44+D42+D14+D15+D49</f>
        <v>107365.58499999998</v>
      </c>
      <c r="E52" s="85">
        <f>E10+E11+E12+E16+E17+E18+E19+E20+E22+E23+E30+E31+E32+E33+E34+E35+E37+E38+E39+E40+E41+E43+E46+E48+E50+E51+E29+E47+E45+E44+E42+E14+E15+E49+E13</f>
        <v>103616.07121</v>
      </c>
      <c r="F52" s="86">
        <f t="shared" si="0"/>
        <v>10945.61520999996</v>
      </c>
      <c r="G52" s="86">
        <f t="shared" si="1"/>
        <v>-3749.5137899999827</v>
      </c>
      <c r="H52" s="87">
        <f t="shared" si="2"/>
        <v>111.8113319848129</v>
      </c>
      <c r="I52" s="88">
        <f t="shared" si="3"/>
        <v>96.5077135378157</v>
      </c>
      <c r="J52" s="11"/>
    </row>
    <row r="53" spans="1:10" ht="0.75" customHeight="1" hidden="1">
      <c r="A53" s="28" t="s">
        <v>58</v>
      </c>
      <c r="B53" s="46">
        <v>410201</v>
      </c>
      <c r="C53" s="43">
        <v>8285.4</v>
      </c>
      <c r="D53" s="51">
        <v>13648.8</v>
      </c>
      <c r="E53" s="51">
        <v>13648.8</v>
      </c>
      <c r="F53" s="82">
        <f t="shared" si="0"/>
        <v>5363.4</v>
      </c>
      <c r="G53" s="82">
        <f t="shared" si="1"/>
        <v>0</v>
      </c>
      <c r="H53" s="83">
        <f t="shared" si="2"/>
        <v>164.7331450503295</v>
      </c>
      <c r="I53" s="83">
        <f t="shared" si="3"/>
        <v>100</v>
      </c>
      <c r="J53" s="1"/>
    </row>
    <row r="54" spans="1:10" ht="13.5" customHeight="1" hidden="1">
      <c r="A54" s="28" t="s">
        <v>63</v>
      </c>
      <c r="B54" s="46">
        <v>410206</v>
      </c>
      <c r="C54" s="43"/>
      <c r="D54" s="51"/>
      <c r="E54" s="51"/>
      <c r="F54" s="82">
        <f t="shared" si="0"/>
        <v>0</v>
      </c>
      <c r="G54" s="82">
        <f t="shared" si="1"/>
        <v>0</v>
      </c>
      <c r="H54" s="83" t="e">
        <f t="shared" si="2"/>
        <v>#DIV/0!</v>
      </c>
      <c r="I54" s="83" t="e">
        <f t="shared" si="3"/>
        <v>#DIV/0!</v>
      </c>
      <c r="J54" s="1"/>
    </row>
    <row r="55" spans="1:10" ht="0.75" customHeight="1" hidden="1">
      <c r="A55" s="28" t="s">
        <v>44</v>
      </c>
      <c r="B55" s="46">
        <v>410211</v>
      </c>
      <c r="C55" s="46"/>
      <c r="D55" s="51"/>
      <c r="E55" s="51"/>
      <c r="F55" s="82">
        <f t="shared" si="0"/>
        <v>0</v>
      </c>
      <c r="G55" s="82">
        <f t="shared" si="1"/>
        <v>0</v>
      </c>
      <c r="H55" s="83" t="e">
        <f t="shared" si="2"/>
        <v>#DIV/0!</v>
      </c>
      <c r="I55" s="83" t="e">
        <f t="shared" si="3"/>
        <v>#DIV/0!</v>
      </c>
      <c r="J55" s="1"/>
    </row>
    <row r="56" spans="1:10" ht="15.75" customHeight="1" hidden="1">
      <c r="A56" s="28" t="s">
        <v>50</v>
      </c>
      <c r="B56" s="46">
        <v>410212</v>
      </c>
      <c r="C56" s="46"/>
      <c r="D56" s="51"/>
      <c r="E56" s="51"/>
      <c r="F56" s="82">
        <f t="shared" si="0"/>
        <v>0</v>
      </c>
      <c r="G56" s="82">
        <f t="shared" si="1"/>
        <v>0</v>
      </c>
      <c r="H56" s="83" t="e">
        <f t="shared" si="2"/>
        <v>#DIV/0!</v>
      </c>
      <c r="I56" s="83" t="e">
        <f t="shared" si="3"/>
        <v>#DIV/0!</v>
      </c>
      <c r="J56" s="1"/>
    </row>
    <row r="57" spans="1:10" ht="16.5" customHeight="1" hidden="1">
      <c r="A57" s="28" t="s">
        <v>45</v>
      </c>
      <c r="B57" s="46">
        <v>410213</v>
      </c>
      <c r="C57" s="50"/>
      <c r="D57" s="51"/>
      <c r="E57" s="51"/>
      <c r="F57" s="82">
        <f t="shared" si="0"/>
        <v>0</v>
      </c>
      <c r="G57" s="82">
        <f t="shared" si="1"/>
        <v>0</v>
      </c>
      <c r="H57" s="83" t="e">
        <f t="shared" si="2"/>
        <v>#DIV/0!</v>
      </c>
      <c r="I57" s="83" t="e">
        <f t="shared" si="3"/>
        <v>#DIV/0!</v>
      </c>
      <c r="J57" s="1"/>
    </row>
    <row r="58" spans="1:10" ht="16.5" customHeight="1" hidden="1">
      <c r="A58" s="28" t="s">
        <v>47</v>
      </c>
      <c r="B58" s="46">
        <v>410216</v>
      </c>
      <c r="C58" s="46"/>
      <c r="D58" s="51"/>
      <c r="E58" s="51"/>
      <c r="F58" s="82">
        <f t="shared" si="0"/>
        <v>0</v>
      </c>
      <c r="G58" s="82">
        <f t="shared" si="1"/>
        <v>0</v>
      </c>
      <c r="H58" s="83" t="e">
        <f t="shared" si="2"/>
        <v>#DIV/0!</v>
      </c>
      <c r="I58" s="83" t="e">
        <f t="shared" si="3"/>
        <v>#DIV/0!</v>
      </c>
      <c r="J58" s="1"/>
    </row>
    <row r="59" spans="1:10" ht="0.75" customHeight="1" hidden="1">
      <c r="A59" s="28" t="s">
        <v>48</v>
      </c>
      <c r="B59" s="46">
        <v>410217</v>
      </c>
      <c r="C59" s="46"/>
      <c r="D59" s="51"/>
      <c r="E59" s="51"/>
      <c r="F59" s="82">
        <f t="shared" si="0"/>
        <v>0</v>
      </c>
      <c r="G59" s="82">
        <f t="shared" si="1"/>
        <v>0</v>
      </c>
      <c r="H59" s="83" t="e">
        <f t="shared" si="2"/>
        <v>#DIV/0!</v>
      </c>
      <c r="I59" s="83" t="e">
        <f t="shared" si="3"/>
        <v>#DIV/0!</v>
      </c>
      <c r="J59" s="1"/>
    </row>
    <row r="60" spans="1:10" ht="24">
      <c r="A60" s="28" t="s">
        <v>49</v>
      </c>
      <c r="B60" s="46">
        <v>410218</v>
      </c>
      <c r="C60" s="46"/>
      <c r="D60" s="51"/>
      <c r="E60" s="51"/>
      <c r="F60" s="82">
        <f t="shared" si="0"/>
        <v>0</v>
      </c>
      <c r="G60" s="82">
        <f t="shared" si="1"/>
        <v>0</v>
      </c>
      <c r="H60" s="83" t="e">
        <f t="shared" si="2"/>
        <v>#DIV/0!</v>
      </c>
      <c r="I60" s="83" t="e">
        <f t="shared" si="3"/>
        <v>#DIV/0!</v>
      </c>
      <c r="J60" s="1"/>
    </row>
    <row r="61" spans="1:10" ht="15.75">
      <c r="A61" s="92" t="s">
        <v>17</v>
      </c>
      <c r="B61" s="94">
        <v>410200</v>
      </c>
      <c r="C61" s="42">
        <f>SUM(C53:C60)</f>
        <v>8285.4</v>
      </c>
      <c r="D61" s="54">
        <f>SUM(D53:D60)</f>
        <v>13648.8</v>
      </c>
      <c r="E61" s="54">
        <f>SUM(E53:E60)</f>
        <v>13648.8</v>
      </c>
      <c r="F61" s="86">
        <f t="shared" si="0"/>
        <v>5363.4</v>
      </c>
      <c r="G61" s="86">
        <f t="shared" si="1"/>
        <v>0</v>
      </c>
      <c r="H61" s="87">
        <f t="shared" si="2"/>
        <v>164.7331450503295</v>
      </c>
      <c r="I61" s="87">
        <f t="shared" si="3"/>
        <v>100</v>
      </c>
      <c r="J61" s="1"/>
    </row>
    <row r="62" spans="1:10" ht="15.75">
      <c r="A62" s="28" t="s">
        <v>95</v>
      </c>
      <c r="B62" s="46">
        <v>410339</v>
      </c>
      <c r="C62" s="43">
        <v>40817.9</v>
      </c>
      <c r="D62" s="51">
        <v>49895.3</v>
      </c>
      <c r="E62" s="51">
        <v>49895.3</v>
      </c>
      <c r="F62" s="86">
        <f t="shared" si="0"/>
        <v>9077.400000000001</v>
      </c>
      <c r="G62" s="86">
        <f t="shared" si="1"/>
        <v>0</v>
      </c>
      <c r="H62" s="87">
        <f t="shared" si="2"/>
        <v>122.2387726953126</v>
      </c>
      <c r="I62" s="87">
        <f t="shared" si="3"/>
        <v>100</v>
      </c>
      <c r="J62" s="1"/>
    </row>
    <row r="63" spans="1:10" ht="20.25" customHeight="1">
      <c r="A63" s="28" t="s">
        <v>96</v>
      </c>
      <c r="B63" s="46">
        <v>410342</v>
      </c>
      <c r="C63" s="43">
        <v>31141.4</v>
      </c>
      <c r="D63" s="51">
        <v>24192.6</v>
      </c>
      <c r="E63" s="51">
        <v>24192.6</v>
      </c>
      <c r="F63" s="86">
        <f t="shared" si="0"/>
        <v>-6948.800000000003</v>
      </c>
      <c r="G63" s="86">
        <f>E63-D63</f>
        <v>0</v>
      </c>
      <c r="H63" s="87">
        <f t="shared" si="2"/>
        <v>77.68629541382211</v>
      </c>
      <c r="I63" s="87">
        <f>E63/D63*100</f>
        <v>100</v>
      </c>
      <c r="J63" s="1"/>
    </row>
    <row r="64" spans="1:10" ht="16.5" customHeight="1" hidden="1">
      <c r="A64" s="28" t="s">
        <v>98</v>
      </c>
      <c r="B64" s="46">
        <v>410345</v>
      </c>
      <c r="C64" s="43"/>
      <c r="D64" s="51">
        <v>717.1</v>
      </c>
      <c r="E64" s="51">
        <v>717.1</v>
      </c>
      <c r="F64" s="86">
        <f t="shared" si="0"/>
        <v>717.1</v>
      </c>
      <c r="G64" s="86">
        <f>E64-D64</f>
        <v>0</v>
      </c>
      <c r="H64" s="87" t="e">
        <f t="shared" si="2"/>
        <v>#DIV/0!</v>
      </c>
      <c r="I64" s="87">
        <f>E64/D64*100</f>
        <v>100</v>
      </c>
      <c r="J64" s="1"/>
    </row>
    <row r="65" spans="1:10" ht="15" customHeight="1">
      <c r="A65" s="57" t="s">
        <v>102</v>
      </c>
      <c r="B65" s="46">
        <v>410344</v>
      </c>
      <c r="C65" s="43"/>
      <c r="D65" s="51"/>
      <c r="E65" s="51"/>
      <c r="F65" s="86">
        <f t="shared" si="0"/>
        <v>0</v>
      </c>
      <c r="G65" s="86">
        <f>E65-D65</f>
        <v>0</v>
      </c>
      <c r="H65" s="87" t="e">
        <f t="shared" si="2"/>
        <v>#DIV/0!</v>
      </c>
      <c r="I65" s="87" t="e">
        <f>E65/D65*100</f>
        <v>#DIV/0!</v>
      </c>
      <c r="J65" s="1"/>
    </row>
    <row r="66" spans="1:10" ht="23.25" customHeight="1" hidden="1">
      <c r="A66" s="92" t="s">
        <v>16</v>
      </c>
      <c r="B66" s="94">
        <v>410300</v>
      </c>
      <c r="C66" s="54">
        <f>SUM(C62:C65)</f>
        <v>71959.3</v>
      </c>
      <c r="D66" s="54">
        <f>SUM(D62:D65)</f>
        <v>74805</v>
      </c>
      <c r="E66" s="54">
        <f>SUM(E62:E65)</f>
        <v>74805</v>
      </c>
      <c r="F66" s="86">
        <f t="shared" si="0"/>
        <v>2845.699999999997</v>
      </c>
      <c r="G66" s="86">
        <f>E66-D66</f>
        <v>0</v>
      </c>
      <c r="H66" s="87">
        <f t="shared" si="2"/>
        <v>103.95459655666465</v>
      </c>
      <c r="I66" s="87">
        <f t="shared" si="3"/>
        <v>100</v>
      </c>
      <c r="J66" s="1"/>
    </row>
    <row r="67" spans="1:10" ht="15" customHeight="1">
      <c r="A67" s="58" t="s">
        <v>99</v>
      </c>
      <c r="B67" s="46">
        <v>410401</v>
      </c>
      <c r="C67" s="51">
        <v>0</v>
      </c>
      <c r="D67" s="51"/>
      <c r="E67" s="51"/>
      <c r="F67" s="82">
        <f t="shared" si="0"/>
        <v>0</v>
      </c>
      <c r="G67" s="84">
        <f>E67-D67</f>
        <v>0</v>
      </c>
      <c r="H67" s="83" t="e">
        <f t="shared" si="2"/>
        <v>#DIV/0!</v>
      </c>
      <c r="I67" s="83" t="e">
        <f t="shared" si="3"/>
        <v>#DIV/0!</v>
      </c>
      <c r="J67" s="1"/>
    </row>
    <row r="68" spans="1:10" ht="7.5" customHeight="1" hidden="1">
      <c r="A68" s="28" t="s">
        <v>20</v>
      </c>
      <c r="B68" s="46">
        <v>410501</v>
      </c>
      <c r="C68" s="43">
        <v>93808.988</v>
      </c>
      <c r="D68" s="51">
        <v>38916</v>
      </c>
      <c r="E68" s="51">
        <v>37297.19352</v>
      </c>
      <c r="F68" s="82">
        <f t="shared" si="0"/>
        <v>-56511.79448</v>
      </c>
      <c r="G68" s="82">
        <f t="shared" si="1"/>
        <v>-1618.8064799999993</v>
      </c>
      <c r="H68" s="83">
        <f t="shared" si="2"/>
        <v>39.75865672913986</v>
      </c>
      <c r="I68" s="83">
        <f t="shared" si="3"/>
        <v>95.84025470243603</v>
      </c>
      <c r="J68" s="1"/>
    </row>
    <row r="69" spans="1:10" ht="21" customHeight="1">
      <c r="A69" s="28"/>
      <c r="B69" s="46"/>
      <c r="C69" s="43"/>
      <c r="D69" s="51"/>
      <c r="E69" s="51"/>
      <c r="F69" s="82">
        <f t="shared" si="0"/>
        <v>0</v>
      </c>
      <c r="G69" s="82">
        <f t="shared" si="1"/>
        <v>0</v>
      </c>
      <c r="H69" s="83" t="e">
        <f t="shared" si="2"/>
        <v>#DIV/0!</v>
      </c>
      <c r="I69" s="83" t="e">
        <f t="shared" si="3"/>
        <v>#DIV/0!</v>
      </c>
      <c r="J69" s="1"/>
    </row>
    <row r="70" spans="1:10" ht="0.75" customHeight="1" hidden="1">
      <c r="A70" s="28" t="s">
        <v>7</v>
      </c>
      <c r="B70" s="46">
        <v>410502</v>
      </c>
      <c r="C70" s="43">
        <v>1990.8</v>
      </c>
      <c r="D70" s="51">
        <v>2295</v>
      </c>
      <c r="E70" s="51">
        <v>2019.5422</v>
      </c>
      <c r="F70" s="82">
        <f t="shared" si="0"/>
        <v>28.74220000000014</v>
      </c>
      <c r="G70" s="82">
        <f t="shared" si="1"/>
        <v>-275.4577999999999</v>
      </c>
      <c r="H70" s="83">
        <f t="shared" si="2"/>
        <v>101.44375125577658</v>
      </c>
      <c r="I70" s="83">
        <f t="shared" si="3"/>
        <v>87.99748148148149</v>
      </c>
      <c r="J70" s="1"/>
    </row>
    <row r="71" spans="1:10" ht="14.25" customHeight="1">
      <c r="A71" s="28" t="s">
        <v>46</v>
      </c>
      <c r="B71" s="46">
        <v>410363</v>
      </c>
      <c r="C71" s="43"/>
      <c r="D71" s="51"/>
      <c r="E71" s="51"/>
      <c r="F71" s="82">
        <f t="shared" si="0"/>
        <v>0</v>
      </c>
      <c r="G71" s="82">
        <f t="shared" si="1"/>
        <v>0</v>
      </c>
      <c r="H71" s="83" t="e">
        <f t="shared" si="2"/>
        <v>#DIV/0!</v>
      </c>
      <c r="I71" s="83" t="e">
        <f t="shared" si="3"/>
        <v>#DIV/0!</v>
      </c>
      <c r="J71" s="1"/>
    </row>
    <row r="72" spans="1:10" ht="9" customHeight="1" hidden="1">
      <c r="A72" s="28" t="s">
        <v>6</v>
      </c>
      <c r="B72" s="46">
        <v>410503</v>
      </c>
      <c r="C72" s="43">
        <v>50696.114</v>
      </c>
      <c r="D72" s="51">
        <v>56819.211</v>
      </c>
      <c r="E72" s="51">
        <v>49393.2077</v>
      </c>
      <c r="F72" s="82">
        <f t="shared" si="0"/>
        <v>-1302.9063000000024</v>
      </c>
      <c r="G72" s="82">
        <f t="shared" si="1"/>
        <v>-7426.003300000004</v>
      </c>
      <c r="H72" s="83">
        <f t="shared" si="2"/>
        <v>97.42996810366964</v>
      </c>
      <c r="I72" s="83">
        <f t="shared" si="3"/>
        <v>86.9304709282218</v>
      </c>
      <c r="J72" s="1"/>
    </row>
    <row r="73" spans="1:10" ht="12" customHeight="1" hidden="1">
      <c r="A73" s="28"/>
      <c r="B73" s="46"/>
      <c r="C73" s="43"/>
      <c r="D73" s="51"/>
      <c r="E73" s="51"/>
      <c r="F73" s="82">
        <f t="shared" si="0"/>
        <v>0</v>
      </c>
      <c r="G73" s="82">
        <f t="shared" si="1"/>
        <v>0</v>
      </c>
      <c r="H73" s="83" t="e">
        <f t="shared" si="2"/>
        <v>#DIV/0!</v>
      </c>
      <c r="I73" s="83" t="e">
        <f t="shared" si="3"/>
        <v>#DIV/0!</v>
      </c>
      <c r="J73" s="1"/>
    </row>
    <row r="74" spans="1:10" ht="11.25" customHeight="1" hidden="1">
      <c r="A74" s="28"/>
      <c r="B74" s="46"/>
      <c r="C74" s="43"/>
      <c r="D74" s="51"/>
      <c r="E74" s="51"/>
      <c r="F74" s="82">
        <f t="shared" si="0"/>
        <v>0</v>
      </c>
      <c r="G74" s="82">
        <f t="shared" si="1"/>
        <v>0</v>
      </c>
      <c r="H74" s="83" t="e">
        <f t="shared" si="2"/>
        <v>#DIV/0!</v>
      </c>
      <c r="I74" s="83" t="e">
        <f t="shared" si="3"/>
        <v>#DIV/0!</v>
      </c>
      <c r="J74" s="1"/>
    </row>
    <row r="75" spans="1:10" ht="12" customHeight="1" hidden="1">
      <c r="A75" s="28"/>
      <c r="B75" s="46"/>
      <c r="C75" s="43"/>
      <c r="D75" s="51"/>
      <c r="E75" s="51"/>
      <c r="F75" s="82">
        <f t="shared" si="0"/>
        <v>0</v>
      </c>
      <c r="G75" s="82">
        <f t="shared" si="1"/>
        <v>0</v>
      </c>
      <c r="H75" s="83" t="e">
        <f t="shared" si="2"/>
        <v>#DIV/0!</v>
      </c>
      <c r="I75" s="83" t="e">
        <f t="shared" si="3"/>
        <v>#DIV/0!</v>
      </c>
      <c r="J75" s="1"/>
    </row>
    <row r="76" spans="1:10" ht="7.5" customHeight="1" hidden="1">
      <c r="A76" s="28"/>
      <c r="B76" s="46"/>
      <c r="C76" s="43"/>
      <c r="D76" s="51"/>
      <c r="E76" s="51"/>
      <c r="F76" s="82">
        <f t="shared" si="0"/>
        <v>0</v>
      </c>
      <c r="G76" s="82">
        <f t="shared" si="1"/>
        <v>0</v>
      </c>
      <c r="H76" s="83" t="e">
        <f t="shared" si="2"/>
        <v>#DIV/0!</v>
      </c>
      <c r="I76" s="83" t="e">
        <f t="shared" si="3"/>
        <v>#DIV/0!</v>
      </c>
      <c r="J76" s="1"/>
    </row>
    <row r="77" spans="1:10" ht="9.75" customHeight="1" hidden="1">
      <c r="A77" s="28"/>
      <c r="B77" s="46"/>
      <c r="C77" s="43"/>
      <c r="D77" s="51"/>
      <c r="E77" s="51"/>
      <c r="F77" s="82">
        <f t="shared" si="0"/>
        <v>0</v>
      </c>
      <c r="G77" s="82">
        <f t="shared" si="1"/>
        <v>0</v>
      </c>
      <c r="H77" s="83" t="e">
        <f t="shared" si="2"/>
        <v>#DIV/0!</v>
      </c>
      <c r="I77" s="83" t="e">
        <f t="shared" si="3"/>
        <v>#DIV/0!</v>
      </c>
      <c r="J77" s="1"/>
    </row>
    <row r="78" spans="1:10" ht="8.25" customHeight="1" hidden="1">
      <c r="A78" s="28" t="s">
        <v>71</v>
      </c>
      <c r="B78" s="46">
        <v>410352</v>
      </c>
      <c r="C78" s="43"/>
      <c r="D78" s="51"/>
      <c r="E78" s="51"/>
      <c r="F78" s="82">
        <f t="shared" si="0"/>
        <v>0</v>
      </c>
      <c r="G78" s="82">
        <f t="shared" si="1"/>
        <v>0</v>
      </c>
      <c r="H78" s="83" t="e">
        <f t="shared" si="2"/>
        <v>#DIV/0!</v>
      </c>
      <c r="I78" s="83" t="e">
        <f t="shared" si="3"/>
        <v>#DIV/0!</v>
      </c>
      <c r="J78" s="1"/>
    </row>
    <row r="79" spans="1:10" ht="15" customHeight="1">
      <c r="A79" s="67" t="s">
        <v>103</v>
      </c>
      <c r="B79" s="46">
        <v>410504</v>
      </c>
      <c r="C79" s="43"/>
      <c r="D79" s="51"/>
      <c r="E79" s="51"/>
      <c r="F79" s="82">
        <f t="shared" si="0"/>
        <v>0</v>
      </c>
      <c r="G79" s="82">
        <f t="shared" si="1"/>
        <v>0</v>
      </c>
      <c r="H79" s="83" t="e">
        <f t="shared" si="2"/>
        <v>#DIV/0!</v>
      </c>
      <c r="I79" s="83" t="e">
        <f t="shared" si="3"/>
        <v>#DIV/0!</v>
      </c>
      <c r="J79" s="1"/>
    </row>
    <row r="80" spans="1:10" ht="0.75" customHeight="1" hidden="1">
      <c r="A80" s="28" t="s">
        <v>32</v>
      </c>
      <c r="B80" s="46">
        <v>410507</v>
      </c>
      <c r="C80" s="43">
        <v>826.328</v>
      </c>
      <c r="D80" s="51">
        <v>959.778</v>
      </c>
      <c r="E80" s="51">
        <v>959.77</v>
      </c>
      <c r="F80" s="82">
        <f t="shared" si="0"/>
        <v>133.442</v>
      </c>
      <c r="G80" s="82">
        <f t="shared" si="1"/>
        <v>-0.008000000000038199</v>
      </c>
      <c r="H80" s="83">
        <f t="shared" si="2"/>
        <v>116.14879321528497</v>
      </c>
      <c r="I80" s="83">
        <f t="shared" si="3"/>
        <v>99.99916647391376</v>
      </c>
      <c r="J80" s="1"/>
    </row>
    <row r="81" spans="1:10" ht="11.25" customHeight="1" hidden="1">
      <c r="A81" s="53" t="s">
        <v>97</v>
      </c>
      <c r="B81" s="46">
        <v>410509</v>
      </c>
      <c r="C81" s="43"/>
      <c r="D81" s="60"/>
      <c r="E81" s="60"/>
      <c r="F81" s="82">
        <f t="shared" si="0"/>
        <v>0</v>
      </c>
      <c r="G81" s="82">
        <f t="shared" si="1"/>
        <v>0</v>
      </c>
      <c r="H81" s="83" t="e">
        <f t="shared" si="2"/>
        <v>#DIV/0!</v>
      </c>
      <c r="I81" s="83" t="e">
        <f t="shared" si="3"/>
        <v>#DIV/0!</v>
      </c>
      <c r="J81" s="1"/>
    </row>
    <row r="82" spans="1:10" ht="12" customHeight="1" hidden="1">
      <c r="A82" s="28"/>
      <c r="B82" s="46"/>
      <c r="C82" s="43"/>
      <c r="D82" s="60"/>
      <c r="E82" s="60"/>
      <c r="F82" s="82">
        <f t="shared" si="0"/>
        <v>0</v>
      </c>
      <c r="G82" s="82">
        <f t="shared" si="1"/>
        <v>0</v>
      </c>
      <c r="H82" s="83" t="e">
        <f t="shared" si="2"/>
        <v>#DIV/0!</v>
      </c>
      <c r="I82" s="83" t="e">
        <f t="shared" si="3"/>
        <v>#DIV/0!</v>
      </c>
      <c r="J82" s="1"/>
    </row>
    <row r="83" spans="1:10" ht="15.75" customHeight="1">
      <c r="A83" s="28"/>
      <c r="B83" s="46"/>
      <c r="C83" s="43"/>
      <c r="D83" s="51"/>
      <c r="E83" s="51"/>
      <c r="F83" s="82">
        <f t="shared" si="0"/>
        <v>0</v>
      </c>
      <c r="G83" s="82">
        <f t="shared" si="1"/>
        <v>0</v>
      </c>
      <c r="H83" s="83" t="e">
        <f t="shared" si="2"/>
        <v>#DIV/0!</v>
      </c>
      <c r="I83" s="83" t="e">
        <f t="shared" si="3"/>
        <v>#DIV/0!</v>
      </c>
      <c r="J83" s="1"/>
    </row>
    <row r="84" spans="1:10" ht="33.75" customHeight="1">
      <c r="A84" s="28" t="s">
        <v>91</v>
      </c>
      <c r="B84" s="46">
        <v>410511</v>
      </c>
      <c r="C84" s="43">
        <v>183.574</v>
      </c>
      <c r="D84" s="51">
        <v>227.813</v>
      </c>
      <c r="E84" s="51">
        <v>227.813</v>
      </c>
      <c r="F84" s="82">
        <f t="shared" si="0"/>
        <v>44.238999999999976</v>
      </c>
      <c r="G84" s="82">
        <f t="shared" si="1"/>
        <v>0</v>
      </c>
      <c r="H84" s="83">
        <f t="shared" si="2"/>
        <v>124.09872857812107</v>
      </c>
      <c r="I84" s="83">
        <f t="shared" si="3"/>
        <v>100</v>
      </c>
      <c r="J84" s="1"/>
    </row>
    <row r="85" spans="1:10" ht="33" customHeight="1">
      <c r="A85" s="59" t="s">
        <v>107</v>
      </c>
      <c r="B85" s="46">
        <v>410516</v>
      </c>
      <c r="C85" s="43"/>
      <c r="D85" s="51">
        <v>37.5</v>
      </c>
      <c r="E85" s="51">
        <v>37.5</v>
      </c>
      <c r="F85" s="82">
        <f t="shared" si="0"/>
        <v>37.5</v>
      </c>
      <c r="G85" s="82">
        <f t="shared" si="1"/>
        <v>0</v>
      </c>
      <c r="H85" s="83" t="e">
        <f t="shared" si="2"/>
        <v>#DIV/0!</v>
      </c>
      <c r="I85" s="83">
        <f t="shared" si="3"/>
        <v>100</v>
      </c>
      <c r="J85" s="1"/>
    </row>
    <row r="86" spans="1:10" ht="36.75" customHeight="1" hidden="1">
      <c r="A86" s="59" t="s">
        <v>94</v>
      </c>
      <c r="B86" s="46">
        <v>410514</v>
      </c>
      <c r="C86" s="43">
        <v>555.842</v>
      </c>
      <c r="D86" s="51">
        <v>744.949</v>
      </c>
      <c r="E86" s="51">
        <v>744.949</v>
      </c>
      <c r="F86" s="82">
        <f t="shared" si="0"/>
        <v>189.10699999999997</v>
      </c>
      <c r="G86" s="82">
        <f t="shared" si="1"/>
        <v>0</v>
      </c>
      <c r="H86" s="83">
        <f t="shared" si="2"/>
        <v>134.02171840199193</v>
      </c>
      <c r="I86" s="83">
        <f t="shared" si="3"/>
        <v>100</v>
      </c>
      <c r="J86" s="1"/>
    </row>
    <row r="87" spans="1:10" ht="35.25" customHeight="1">
      <c r="A87" s="28" t="s">
        <v>92</v>
      </c>
      <c r="B87" s="46">
        <v>410523</v>
      </c>
      <c r="C87" s="43"/>
      <c r="D87" s="51"/>
      <c r="E87" s="51"/>
      <c r="F87" s="82">
        <f t="shared" si="0"/>
        <v>0</v>
      </c>
      <c r="G87" s="82">
        <f t="shared" si="1"/>
        <v>0</v>
      </c>
      <c r="H87" s="83" t="e">
        <f t="shared" si="2"/>
        <v>#DIV/0!</v>
      </c>
      <c r="I87" s="83" t="e">
        <f t="shared" si="3"/>
        <v>#DIV/0!</v>
      </c>
      <c r="J87" s="1"/>
    </row>
    <row r="88" spans="1:10" ht="35.25" customHeight="1">
      <c r="A88" s="28" t="s">
        <v>104</v>
      </c>
      <c r="B88" s="46">
        <v>410510</v>
      </c>
      <c r="C88" s="43"/>
      <c r="D88" s="51">
        <v>506.004</v>
      </c>
      <c r="E88" s="51">
        <v>506.004</v>
      </c>
      <c r="F88" s="82">
        <f t="shared" si="0"/>
        <v>506.004</v>
      </c>
      <c r="G88" s="82">
        <f t="shared" si="1"/>
        <v>0</v>
      </c>
      <c r="H88" s="83" t="e">
        <f t="shared" si="2"/>
        <v>#DIV/0!</v>
      </c>
      <c r="I88" s="83">
        <f t="shared" si="3"/>
        <v>100</v>
      </c>
      <c r="J88" s="1"/>
    </row>
    <row r="89" spans="1:10" ht="35.25" customHeight="1">
      <c r="A89" s="59" t="s">
        <v>93</v>
      </c>
      <c r="B89" s="46">
        <v>410512</v>
      </c>
      <c r="C89" s="43">
        <v>184.888</v>
      </c>
      <c r="D89" s="51">
        <v>274.355</v>
      </c>
      <c r="E89" s="51">
        <v>274.355</v>
      </c>
      <c r="F89" s="82">
        <f t="shared" si="0"/>
        <v>89.46700000000001</v>
      </c>
      <c r="G89" s="82">
        <f t="shared" si="1"/>
        <v>0</v>
      </c>
      <c r="H89" s="83">
        <f t="shared" si="2"/>
        <v>148.389836008827</v>
      </c>
      <c r="I89" s="83">
        <f t="shared" si="3"/>
        <v>100</v>
      </c>
      <c r="J89" s="1"/>
    </row>
    <row r="90" spans="1:10" ht="33.75" customHeight="1">
      <c r="A90" s="28" t="s">
        <v>88</v>
      </c>
      <c r="B90" s="52">
        <v>410515</v>
      </c>
      <c r="C90" s="43">
        <v>695.4</v>
      </c>
      <c r="D90" s="51">
        <v>837.2</v>
      </c>
      <c r="E90" s="51">
        <v>837.2</v>
      </c>
      <c r="F90" s="82">
        <f t="shared" si="0"/>
        <v>141.80000000000007</v>
      </c>
      <c r="G90" s="82">
        <f t="shared" si="1"/>
        <v>0</v>
      </c>
      <c r="H90" s="83">
        <f t="shared" si="2"/>
        <v>120.3911417888985</v>
      </c>
      <c r="I90" s="83">
        <f t="shared" si="3"/>
        <v>100</v>
      </c>
      <c r="J90" s="1"/>
    </row>
    <row r="91" spans="1:10" ht="15" customHeight="1">
      <c r="A91" s="28" t="s">
        <v>89</v>
      </c>
      <c r="B91" s="52">
        <v>410520</v>
      </c>
      <c r="C91" s="43">
        <v>784.8</v>
      </c>
      <c r="D91" s="51">
        <v>416.8</v>
      </c>
      <c r="E91" s="51">
        <v>416.793</v>
      </c>
      <c r="F91" s="82">
        <f t="shared" si="0"/>
        <v>-368.00699999999995</v>
      </c>
      <c r="G91" s="82">
        <f t="shared" si="1"/>
        <v>-0.007000000000005002</v>
      </c>
      <c r="H91" s="83">
        <f t="shared" si="2"/>
        <v>53.10818042813457</v>
      </c>
      <c r="I91" s="83">
        <f t="shared" si="3"/>
        <v>99.99832053742801</v>
      </c>
      <c r="J91" s="1"/>
    </row>
    <row r="92" spans="1:10" ht="19.5" customHeight="1" hidden="1">
      <c r="A92" s="28" t="s">
        <v>12</v>
      </c>
      <c r="B92" s="46">
        <v>410539</v>
      </c>
      <c r="C92" s="43">
        <v>353.76</v>
      </c>
      <c r="D92" s="51">
        <v>5843.144</v>
      </c>
      <c r="E92" s="51">
        <v>5842.17771</v>
      </c>
      <c r="F92" s="82">
        <f t="shared" si="0"/>
        <v>5488.41771</v>
      </c>
      <c r="G92" s="82">
        <f t="shared" si="1"/>
        <v>-0.9662900000002992</v>
      </c>
      <c r="H92" s="83">
        <f t="shared" si="2"/>
        <v>1651.4523151289009</v>
      </c>
      <c r="I92" s="83">
        <f t="shared" si="3"/>
        <v>99.98346284123753</v>
      </c>
      <c r="J92" s="1"/>
    </row>
    <row r="93" spans="1:10" ht="0.75" customHeight="1" hidden="1">
      <c r="A93" s="28" t="s">
        <v>33</v>
      </c>
      <c r="B93" s="46">
        <v>410352</v>
      </c>
      <c r="C93" s="68"/>
      <c r="D93" s="69"/>
      <c r="E93" s="70"/>
      <c r="F93" s="82">
        <f t="shared" si="0"/>
        <v>0</v>
      </c>
      <c r="G93" s="82">
        <f t="shared" si="1"/>
        <v>0</v>
      </c>
      <c r="H93" s="83" t="e">
        <f t="shared" si="2"/>
        <v>#DIV/0!</v>
      </c>
      <c r="I93" s="83" t="e">
        <f t="shared" si="3"/>
        <v>#DIV/0!</v>
      </c>
      <c r="J93" s="1"/>
    </row>
    <row r="94" spans="1:10" ht="25.5" customHeight="1">
      <c r="A94" s="28" t="s">
        <v>43</v>
      </c>
      <c r="B94" s="46">
        <v>410356</v>
      </c>
      <c r="C94" s="68"/>
      <c r="D94" s="69"/>
      <c r="E94" s="69"/>
      <c r="F94" s="99">
        <f t="shared" si="0"/>
        <v>0</v>
      </c>
      <c r="G94" s="82">
        <f t="shared" si="1"/>
        <v>0</v>
      </c>
      <c r="H94" s="83" t="e">
        <f t="shared" si="2"/>
        <v>#DIV/0!</v>
      </c>
      <c r="I94" s="83" t="e">
        <f t="shared" si="3"/>
        <v>#DIV/0!</v>
      </c>
      <c r="J94" s="1"/>
    </row>
    <row r="95" spans="1:10" ht="18" customHeight="1">
      <c r="A95" s="33" t="s">
        <v>90</v>
      </c>
      <c r="B95" s="46">
        <v>410500</v>
      </c>
      <c r="C95" s="54">
        <f>SUM(C68:C92)</f>
        <v>150080.494</v>
      </c>
      <c r="D95" s="54">
        <f>SUM(D67:D92)</f>
        <v>107877.754</v>
      </c>
      <c r="E95" s="54">
        <f>SUM(E67:E92)</f>
        <v>98556.50512999999</v>
      </c>
      <c r="F95" s="86">
        <f t="shared" si="0"/>
        <v>-51523.988870000016</v>
      </c>
      <c r="G95" s="86">
        <f t="shared" si="1"/>
        <v>-9321.24887000001</v>
      </c>
      <c r="H95" s="87">
        <f t="shared" si="2"/>
        <v>65.66909696472614</v>
      </c>
      <c r="I95" s="87">
        <f t="shared" si="3"/>
        <v>91.35943368824678</v>
      </c>
      <c r="J95" s="1"/>
    </row>
    <row r="96" spans="1:10" ht="15.75" hidden="1">
      <c r="A96" s="33" t="s">
        <v>8</v>
      </c>
      <c r="B96" s="71"/>
      <c r="C96" s="85">
        <f>C52+C61+C66+C95</f>
        <v>322995.65</v>
      </c>
      <c r="D96" s="85">
        <f>D52+D61+D66+D95</f>
        <v>303697.13899999997</v>
      </c>
      <c r="E96" s="85">
        <f>E52+E61+E66+E95</f>
        <v>290626.37634</v>
      </c>
      <c r="F96" s="86">
        <f t="shared" si="0"/>
        <v>-32369.273660000006</v>
      </c>
      <c r="G96" s="86">
        <f t="shared" si="1"/>
        <v>-13070.76265999995</v>
      </c>
      <c r="H96" s="87">
        <f t="shared" si="2"/>
        <v>89.9784180808627</v>
      </c>
      <c r="I96" s="87">
        <f t="shared" si="3"/>
        <v>95.6961192643965</v>
      </c>
      <c r="J96" s="1"/>
    </row>
    <row r="97" spans="1:10" ht="1.5" customHeight="1" hidden="1">
      <c r="A97" s="33"/>
      <c r="B97" s="72"/>
      <c r="C97" s="73"/>
      <c r="D97" s="74"/>
      <c r="E97" s="74"/>
      <c r="F97" s="82">
        <f t="shared" si="0"/>
        <v>0</v>
      </c>
      <c r="G97" s="82">
        <f t="shared" si="1"/>
        <v>0</v>
      </c>
      <c r="H97" s="83" t="e">
        <f t="shared" si="2"/>
        <v>#DIV/0!</v>
      </c>
      <c r="I97" s="83" t="e">
        <f t="shared" si="3"/>
        <v>#DIV/0!</v>
      </c>
      <c r="J97" s="1"/>
    </row>
    <row r="98" spans="1:10" ht="15.75">
      <c r="A98" s="33"/>
      <c r="B98" s="72"/>
      <c r="C98" s="73"/>
      <c r="D98" s="100"/>
      <c r="E98" s="100"/>
      <c r="F98" s="82">
        <f t="shared" si="0"/>
        <v>0</v>
      </c>
      <c r="G98" s="82">
        <f t="shared" si="1"/>
        <v>0</v>
      </c>
      <c r="H98" s="83" t="e">
        <f t="shared" si="2"/>
        <v>#DIV/0!</v>
      </c>
      <c r="I98" s="83" t="e">
        <f t="shared" si="3"/>
        <v>#DIV/0!</v>
      </c>
      <c r="J98" s="1"/>
    </row>
    <row r="99" spans="1:14" ht="15.75" hidden="1">
      <c r="A99" s="33" t="s">
        <v>9</v>
      </c>
      <c r="B99" s="46"/>
      <c r="C99" s="46"/>
      <c r="D99" s="75"/>
      <c r="E99" s="51"/>
      <c r="F99" s="82">
        <f t="shared" si="0"/>
        <v>0</v>
      </c>
      <c r="G99" s="82">
        <f t="shared" si="1"/>
        <v>0</v>
      </c>
      <c r="H99" s="83" t="e">
        <f t="shared" si="2"/>
        <v>#DIV/0!</v>
      </c>
      <c r="I99" s="83" t="e">
        <f t="shared" si="3"/>
        <v>#DIV/0!</v>
      </c>
      <c r="J99" s="1"/>
      <c r="L99" s="15"/>
      <c r="N99" s="15"/>
    </row>
    <row r="100" spans="1:10" ht="15.75" hidden="1">
      <c r="A100" s="28"/>
      <c r="B100" s="46"/>
      <c r="C100" s="43"/>
      <c r="D100" s="51"/>
      <c r="E100" s="51"/>
      <c r="F100" s="82">
        <f t="shared" si="0"/>
        <v>0</v>
      </c>
      <c r="G100" s="82">
        <f t="shared" si="1"/>
        <v>0</v>
      </c>
      <c r="H100" s="83" t="e">
        <f t="shared" si="2"/>
        <v>#DIV/0!</v>
      </c>
      <c r="I100" s="83" t="e">
        <f t="shared" si="3"/>
        <v>#DIV/0!</v>
      </c>
      <c r="J100" s="1"/>
    </row>
    <row r="101" spans="1:10" ht="15.75" hidden="1">
      <c r="A101" s="28" t="s">
        <v>34</v>
      </c>
      <c r="B101" s="46">
        <v>120300</v>
      </c>
      <c r="C101" s="43"/>
      <c r="D101" s="51"/>
      <c r="E101" s="51"/>
      <c r="F101" s="82">
        <f t="shared" si="0"/>
        <v>0</v>
      </c>
      <c r="G101" s="82">
        <f t="shared" si="1"/>
        <v>0</v>
      </c>
      <c r="H101" s="83" t="e">
        <f t="shared" si="2"/>
        <v>#DIV/0!</v>
      </c>
      <c r="I101" s="83" t="e">
        <f t="shared" si="3"/>
        <v>#DIV/0!</v>
      </c>
      <c r="J101" s="1"/>
    </row>
    <row r="102" spans="1:12" ht="15.75" hidden="1">
      <c r="A102" s="28"/>
      <c r="B102" s="46"/>
      <c r="C102" s="43"/>
      <c r="D102" s="51"/>
      <c r="E102" s="51"/>
      <c r="F102" s="82">
        <f aca="true" t="shared" si="4" ref="F102:F124">E102-C102</f>
        <v>0</v>
      </c>
      <c r="G102" s="82">
        <f aca="true" t="shared" si="5" ref="G102:G124">E102-D102</f>
        <v>0</v>
      </c>
      <c r="H102" s="83" t="e">
        <f t="shared" si="2"/>
        <v>#DIV/0!</v>
      </c>
      <c r="I102" s="83" t="e">
        <f t="shared" si="3"/>
        <v>#DIV/0!</v>
      </c>
      <c r="J102" s="1"/>
      <c r="L102" s="15"/>
    </row>
    <row r="103" spans="1:10" ht="15.75">
      <c r="A103" s="28" t="s">
        <v>35</v>
      </c>
      <c r="B103" s="46">
        <v>180415</v>
      </c>
      <c r="C103" s="43"/>
      <c r="D103" s="51"/>
      <c r="E103" s="51"/>
      <c r="F103" s="82">
        <f t="shared" si="4"/>
        <v>0</v>
      </c>
      <c r="G103" s="82">
        <f t="shared" si="5"/>
        <v>0</v>
      </c>
      <c r="H103" s="83" t="e">
        <f aca="true" t="shared" si="6" ref="H103:H124">E103/C103*100</f>
        <v>#DIV/0!</v>
      </c>
      <c r="I103" s="83" t="e">
        <f aca="true" t="shared" si="7" ref="I103:I124">E103/D103*100</f>
        <v>#DIV/0!</v>
      </c>
      <c r="J103" s="1"/>
    </row>
    <row r="104" spans="1:10" ht="14.25" customHeight="1">
      <c r="A104" s="28" t="s">
        <v>36</v>
      </c>
      <c r="B104" s="46">
        <v>250000</v>
      </c>
      <c r="C104" s="51">
        <v>7845.555</v>
      </c>
      <c r="D104" s="51">
        <v>5702.7875</v>
      </c>
      <c r="E104" s="51">
        <v>9566.21852</v>
      </c>
      <c r="F104" s="82">
        <f t="shared" si="4"/>
        <v>1720.66352</v>
      </c>
      <c r="G104" s="82">
        <f t="shared" si="5"/>
        <v>3863.43102</v>
      </c>
      <c r="H104" s="83">
        <f t="shared" si="6"/>
        <v>121.93169915958781</v>
      </c>
      <c r="I104" s="83">
        <f t="shared" si="7"/>
        <v>167.74636123123997</v>
      </c>
      <c r="J104" s="1"/>
    </row>
    <row r="105" spans="1:10" ht="0.75" customHeight="1" hidden="1">
      <c r="A105" s="28" t="s">
        <v>37</v>
      </c>
      <c r="B105" s="46">
        <v>190100</v>
      </c>
      <c r="C105" s="43">
        <v>85.318</v>
      </c>
      <c r="D105" s="51">
        <v>51.75</v>
      </c>
      <c r="E105" s="51">
        <v>117.72649</v>
      </c>
      <c r="F105" s="82">
        <f t="shared" si="4"/>
        <v>32.40849</v>
      </c>
      <c r="G105" s="82">
        <f t="shared" si="5"/>
        <v>65.97649</v>
      </c>
      <c r="H105" s="83">
        <f t="shared" si="6"/>
        <v>137.9855247427272</v>
      </c>
      <c r="I105" s="83">
        <f t="shared" si="7"/>
        <v>227.49080193236716</v>
      </c>
      <c r="J105" s="1"/>
    </row>
    <row r="106" spans="1:10" ht="19.5" customHeight="1">
      <c r="A106" s="28" t="s">
        <v>38</v>
      </c>
      <c r="B106" s="46">
        <v>190500</v>
      </c>
      <c r="C106" s="43"/>
      <c r="D106" s="51"/>
      <c r="E106" s="51"/>
      <c r="F106" s="82">
        <f t="shared" si="4"/>
        <v>0</v>
      </c>
      <c r="G106" s="82">
        <f t="shared" si="5"/>
        <v>0</v>
      </c>
      <c r="H106" s="83" t="e">
        <f t="shared" si="6"/>
        <v>#DIV/0!</v>
      </c>
      <c r="I106" s="83" t="e">
        <f t="shared" si="7"/>
        <v>#DIV/0!</v>
      </c>
      <c r="J106" s="1"/>
    </row>
    <row r="107" spans="1:10" ht="0.75" customHeight="1" hidden="1">
      <c r="A107" s="28" t="s">
        <v>39</v>
      </c>
      <c r="B107" s="46">
        <v>240621</v>
      </c>
      <c r="C107" s="43">
        <v>2.021</v>
      </c>
      <c r="D107" s="51"/>
      <c r="E107" s="51">
        <v>7.80691</v>
      </c>
      <c r="F107" s="82">
        <f t="shared" si="4"/>
        <v>5.78591</v>
      </c>
      <c r="G107" s="82">
        <f t="shared" si="5"/>
        <v>7.80691</v>
      </c>
      <c r="H107" s="83">
        <f t="shared" si="6"/>
        <v>386.28946066303814</v>
      </c>
      <c r="I107" s="83" t="e">
        <f t="shared" si="7"/>
        <v>#DIV/0!</v>
      </c>
      <c r="J107" s="1"/>
    </row>
    <row r="108" spans="1:12" ht="13.5" customHeight="1">
      <c r="A108" s="28" t="s">
        <v>15</v>
      </c>
      <c r="B108" s="46">
        <v>211100</v>
      </c>
      <c r="C108" s="46"/>
      <c r="D108" s="51"/>
      <c r="E108" s="51"/>
      <c r="F108" s="82">
        <f t="shared" si="4"/>
        <v>0</v>
      </c>
      <c r="G108" s="82">
        <f t="shared" si="5"/>
        <v>0</v>
      </c>
      <c r="H108" s="83" t="e">
        <f t="shared" si="6"/>
        <v>#DIV/0!</v>
      </c>
      <c r="I108" s="83" t="e">
        <f t="shared" si="7"/>
        <v>#DIV/0!</v>
      </c>
      <c r="J108" s="1"/>
      <c r="L108" s="15"/>
    </row>
    <row r="109" spans="1:10" ht="15.75">
      <c r="A109" s="92" t="s">
        <v>14</v>
      </c>
      <c r="B109" s="94"/>
      <c r="C109" s="86">
        <f>SUM(C110:C114)</f>
        <v>2210.465</v>
      </c>
      <c r="D109" s="85">
        <f>SUM(D110:D114)</f>
        <v>2598</v>
      </c>
      <c r="E109" s="85">
        <f>SUM(E110:E114)</f>
        <v>1099.7546</v>
      </c>
      <c r="F109" s="82">
        <f t="shared" si="4"/>
        <v>-1110.7104000000002</v>
      </c>
      <c r="G109" s="82">
        <f t="shared" si="5"/>
        <v>-1498.2454</v>
      </c>
      <c r="H109" s="83">
        <f t="shared" si="6"/>
        <v>49.752183364133785</v>
      </c>
      <c r="I109" s="83">
        <f t="shared" si="7"/>
        <v>42.33081601231717</v>
      </c>
      <c r="J109" s="1"/>
    </row>
    <row r="110" spans="1:10" ht="13.5" customHeight="1">
      <c r="A110" s="28" t="s">
        <v>40</v>
      </c>
      <c r="B110" s="46">
        <v>330100</v>
      </c>
      <c r="C110" s="43">
        <v>1701.845</v>
      </c>
      <c r="D110" s="51">
        <v>2298</v>
      </c>
      <c r="E110" s="51">
        <v>783.9228</v>
      </c>
      <c r="F110" s="82">
        <f t="shared" si="4"/>
        <v>-917.9222</v>
      </c>
      <c r="G110" s="82">
        <f t="shared" si="5"/>
        <v>-1514.0772</v>
      </c>
      <c r="H110" s="83">
        <f t="shared" si="6"/>
        <v>46.06311385584469</v>
      </c>
      <c r="I110" s="83">
        <f t="shared" si="7"/>
        <v>34.113263707571804</v>
      </c>
      <c r="J110" s="1"/>
    </row>
    <row r="111" spans="1:10" ht="18" customHeight="1" hidden="1">
      <c r="A111" s="28" t="s">
        <v>41</v>
      </c>
      <c r="B111" s="46">
        <v>310300</v>
      </c>
      <c r="C111" s="43">
        <v>335.295</v>
      </c>
      <c r="D111" s="51"/>
      <c r="E111" s="51"/>
      <c r="F111" s="82">
        <f t="shared" si="4"/>
        <v>-335.295</v>
      </c>
      <c r="G111" s="82">
        <f t="shared" si="5"/>
        <v>0</v>
      </c>
      <c r="H111" s="83">
        <f t="shared" si="6"/>
        <v>0</v>
      </c>
      <c r="I111" s="83" t="e">
        <f t="shared" si="7"/>
        <v>#DIV/0!</v>
      </c>
      <c r="J111" s="1"/>
    </row>
    <row r="112" spans="1:10" ht="18.75" customHeight="1" hidden="1">
      <c r="A112" s="28" t="s">
        <v>2</v>
      </c>
      <c r="B112" s="46">
        <v>180500</v>
      </c>
      <c r="C112" s="43"/>
      <c r="D112" s="66"/>
      <c r="E112" s="66"/>
      <c r="F112" s="82">
        <f t="shared" si="4"/>
        <v>0</v>
      </c>
      <c r="G112" s="82">
        <f t="shared" si="5"/>
        <v>0</v>
      </c>
      <c r="H112" s="83" t="e">
        <f t="shared" si="6"/>
        <v>#DIV/0!</v>
      </c>
      <c r="I112" s="83" t="e">
        <f t="shared" si="7"/>
        <v>#DIV/0!</v>
      </c>
      <c r="J112" s="1"/>
    </row>
    <row r="113" spans="1:10" ht="18.75" customHeight="1">
      <c r="A113" s="28" t="s">
        <v>24</v>
      </c>
      <c r="B113" s="46">
        <v>180100</v>
      </c>
      <c r="C113" s="43"/>
      <c r="D113" s="66"/>
      <c r="E113" s="66"/>
      <c r="F113" s="82">
        <f t="shared" si="4"/>
        <v>0</v>
      </c>
      <c r="G113" s="82">
        <f t="shared" si="5"/>
        <v>0</v>
      </c>
      <c r="H113" s="83" t="e">
        <f t="shared" si="6"/>
        <v>#DIV/0!</v>
      </c>
      <c r="I113" s="83" t="e">
        <f t="shared" si="7"/>
        <v>#DIV/0!</v>
      </c>
      <c r="J113" s="1"/>
    </row>
    <row r="114" spans="1:10" ht="0.75" customHeight="1" hidden="1">
      <c r="A114" s="28" t="s">
        <v>25</v>
      </c>
      <c r="B114" s="46">
        <v>241700</v>
      </c>
      <c r="C114" s="43">
        <v>173.325</v>
      </c>
      <c r="D114" s="51">
        <v>300</v>
      </c>
      <c r="E114" s="51">
        <v>315.8318</v>
      </c>
      <c r="F114" s="82">
        <f t="shared" si="4"/>
        <v>142.5068</v>
      </c>
      <c r="G114" s="82">
        <f t="shared" si="5"/>
        <v>15.831799999999987</v>
      </c>
      <c r="H114" s="83">
        <f t="shared" si="6"/>
        <v>182.21941439492284</v>
      </c>
      <c r="I114" s="83">
        <f t="shared" si="7"/>
        <v>105.27726666666666</v>
      </c>
      <c r="J114" s="1"/>
    </row>
    <row r="115" spans="1:10" ht="20.25" customHeight="1" hidden="1">
      <c r="A115" s="28" t="s">
        <v>26</v>
      </c>
      <c r="B115" s="46">
        <v>410343</v>
      </c>
      <c r="C115" s="43"/>
      <c r="D115" s="51"/>
      <c r="E115" s="51"/>
      <c r="F115" s="82">
        <f t="shared" si="4"/>
        <v>0</v>
      </c>
      <c r="G115" s="82">
        <f t="shared" si="5"/>
        <v>0</v>
      </c>
      <c r="H115" s="83" t="e">
        <f t="shared" si="6"/>
        <v>#DIV/0!</v>
      </c>
      <c r="I115" s="83" t="e">
        <f t="shared" si="7"/>
        <v>#DIV/0!</v>
      </c>
      <c r="J115" s="1"/>
    </row>
    <row r="116" spans="1:10" ht="11.25" customHeight="1" hidden="1">
      <c r="A116" s="28" t="s">
        <v>23</v>
      </c>
      <c r="B116" s="52">
        <v>410526</v>
      </c>
      <c r="C116" s="43"/>
      <c r="D116" s="51"/>
      <c r="E116" s="51"/>
      <c r="F116" s="82">
        <f t="shared" si="4"/>
        <v>0</v>
      </c>
      <c r="G116" s="82">
        <f t="shared" si="5"/>
        <v>0</v>
      </c>
      <c r="H116" s="83" t="e">
        <f t="shared" si="6"/>
        <v>#DIV/0!</v>
      </c>
      <c r="I116" s="83" t="e">
        <f t="shared" si="7"/>
        <v>#DIV/0!</v>
      </c>
      <c r="J116" s="1"/>
    </row>
    <row r="117" spans="1:10" ht="13.5" customHeight="1" hidden="1">
      <c r="A117" s="28" t="s">
        <v>21</v>
      </c>
      <c r="B117" s="52">
        <v>410360</v>
      </c>
      <c r="C117" s="43"/>
      <c r="D117" s="51"/>
      <c r="E117" s="51"/>
      <c r="F117" s="82">
        <f t="shared" si="4"/>
        <v>0</v>
      </c>
      <c r="G117" s="82">
        <f t="shared" si="5"/>
        <v>0</v>
      </c>
      <c r="H117" s="83" t="e">
        <f t="shared" si="6"/>
        <v>#DIV/0!</v>
      </c>
      <c r="I117" s="83" t="e">
        <f t="shared" si="7"/>
        <v>#DIV/0!</v>
      </c>
      <c r="J117" s="1"/>
    </row>
    <row r="118" spans="1:10" ht="15.75" customHeight="1" hidden="1">
      <c r="A118" s="28" t="s">
        <v>27</v>
      </c>
      <c r="B118" s="52">
        <v>410366</v>
      </c>
      <c r="C118" s="43"/>
      <c r="D118" s="51"/>
      <c r="E118" s="51"/>
      <c r="F118" s="82">
        <f t="shared" si="4"/>
        <v>0</v>
      </c>
      <c r="G118" s="82">
        <f t="shared" si="5"/>
        <v>0</v>
      </c>
      <c r="H118" s="83" t="e">
        <f t="shared" si="6"/>
        <v>#DIV/0!</v>
      </c>
      <c r="I118" s="83" t="e">
        <f t="shared" si="7"/>
        <v>#DIV/0!</v>
      </c>
      <c r="J118" s="1"/>
    </row>
    <row r="119" spans="1:10" ht="21" customHeight="1" hidden="1">
      <c r="A119" s="28" t="s">
        <v>12</v>
      </c>
      <c r="B119" s="52">
        <v>410350</v>
      </c>
      <c r="C119" s="43"/>
      <c r="D119" s="51"/>
      <c r="E119" s="51"/>
      <c r="F119" s="82">
        <f t="shared" si="4"/>
        <v>0</v>
      </c>
      <c r="G119" s="82">
        <f t="shared" si="5"/>
        <v>0</v>
      </c>
      <c r="H119" s="83" t="e">
        <f t="shared" si="6"/>
        <v>#DIV/0!</v>
      </c>
      <c r="I119" s="83" t="e">
        <f t="shared" si="7"/>
        <v>#DIV/0!</v>
      </c>
      <c r="J119" s="1"/>
    </row>
    <row r="120" spans="1:10" ht="22.5">
      <c r="A120" s="53" t="s">
        <v>78</v>
      </c>
      <c r="B120" s="52">
        <v>410345</v>
      </c>
      <c r="C120" s="43"/>
      <c r="D120" s="51"/>
      <c r="E120" s="51"/>
      <c r="F120" s="82">
        <f t="shared" si="4"/>
        <v>0</v>
      </c>
      <c r="G120" s="82">
        <f t="shared" si="5"/>
        <v>0</v>
      </c>
      <c r="H120" s="83"/>
      <c r="I120" s="83"/>
      <c r="J120" s="1"/>
    </row>
    <row r="121" spans="1:10" ht="15.75">
      <c r="A121" s="76" t="s">
        <v>42</v>
      </c>
      <c r="B121" s="77">
        <v>501100</v>
      </c>
      <c r="C121" s="43">
        <v>43.657</v>
      </c>
      <c r="D121" s="51">
        <v>13.906</v>
      </c>
      <c r="E121" s="51">
        <v>87.21904</v>
      </c>
      <c r="F121" s="82">
        <f t="shared" si="4"/>
        <v>43.56204000000001</v>
      </c>
      <c r="G121" s="82">
        <f t="shared" si="5"/>
        <v>73.31304</v>
      </c>
      <c r="H121" s="83">
        <f t="shared" si="6"/>
        <v>199.78248619923497</v>
      </c>
      <c r="I121" s="83">
        <f t="shared" si="7"/>
        <v>627.2043722134331</v>
      </c>
      <c r="J121" s="1"/>
    </row>
    <row r="122" spans="1:10" ht="15.75" customHeight="1">
      <c r="A122" s="76" t="s">
        <v>106</v>
      </c>
      <c r="B122" s="77">
        <v>410539</v>
      </c>
      <c r="C122" s="43"/>
      <c r="D122" s="51">
        <v>2801.853</v>
      </c>
      <c r="E122" s="51"/>
      <c r="F122" s="82">
        <f t="shared" si="4"/>
        <v>0</v>
      </c>
      <c r="G122" s="82">
        <f t="shared" si="5"/>
        <v>-2801.853</v>
      </c>
      <c r="H122" s="83" t="e">
        <f t="shared" si="6"/>
        <v>#DIV/0!</v>
      </c>
      <c r="I122" s="83">
        <f t="shared" si="7"/>
        <v>0</v>
      </c>
      <c r="J122" s="1"/>
    </row>
    <row r="123" spans="1:10" ht="15.75">
      <c r="A123" s="78" t="s">
        <v>10</v>
      </c>
      <c r="B123" s="46"/>
      <c r="C123" s="86">
        <f>C100+C101+C103+C104+C105+C106+C107+C108+C109+C115+C116+C118+C119+C120+C121</f>
        <v>10187.016</v>
      </c>
      <c r="D123" s="85">
        <f>D100+D101+D103+D104+D105+D106+D107+D108+D109+D115+D116+D118+D119+D120+D121+D122</f>
        <v>11168.2965</v>
      </c>
      <c r="E123" s="85">
        <f>E100+E101+E103+E104+E105+E106+E107+E108+E109+E115+E116+E118+E119+E120+E121</f>
        <v>10878.725559999999</v>
      </c>
      <c r="F123" s="86">
        <f t="shared" si="4"/>
        <v>691.7095599999993</v>
      </c>
      <c r="G123" s="86">
        <f t="shared" si="5"/>
        <v>-289.5709400000014</v>
      </c>
      <c r="H123" s="87">
        <f t="shared" si="6"/>
        <v>106.79010968472022</v>
      </c>
      <c r="I123" s="87">
        <f t="shared" si="7"/>
        <v>97.40720583483792</v>
      </c>
      <c r="J123" s="4"/>
    </row>
    <row r="124" spans="1:10" ht="12.75" customHeight="1">
      <c r="A124" s="78" t="s">
        <v>11</v>
      </c>
      <c r="B124" s="46"/>
      <c r="C124" s="86">
        <f>SUM(C96,C123)</f>
        <v>333182.666</v>
      </c>
      <c r="D124" s="85">
        <f>D123+D96</f>
        <v>314865.43549999996</v>
      </c>
      <c r="E124" s="85">
        <f>E96+E123</f>
        <v>301505.1019</v>
      </c>
      <c r="F124" s="86">
        <f t="shared" si="4"/>
        <v>-31677.564100000018</v>
      </c>
      <c r="G124" s="86">
        <f t="shared" si="5"/>
        <v>-13360.333599999954</v>
      </c>
      <c r="H124" s="87">
        <f t="shared" si="6"/>
        <v>90.4924333308504</v>
      </c>
      <c r="I124" s="87">
        <f t="shared" si="7"/>
        <v>95.75681161103505</v>
      </c>
      <c r="J124" s="1"/>
    </row>
    <row r="125" spans="1:10" ht="12.75">
      <c r="A125" s="103" t="s">
        <v>111</v>
      </c>
      <c r="B125" s="104"/>
      <c r="C125" s="104"/>
      <c r="D125" s="36"/>
      <c r="E125" s="37"/>
      <c r="F125" s="38"/>
      <c r="G125" s="79"/>
      <c r="H125" s="95" t="s">
        <v>110</v>
      </c>
      <c r="I125" s="95"/>
      <c r="J125" s="1"/>
    </row>
    <row r="126" spans="1:10" ht="12.75">
      <c r="A126" s="40" t="s">
        <v>108</v>
      </c>
      <c r="B126" s="35"/>
      <c r="C126" s="35"/>
      <c r="D126" s="34"/>
      <c r="E126" s="34"/>
      <c r="F126" s="34"/>
      <c r="G126" s="34"/>
      <c r="H126" s="39"/>
      <c r="I126" s="39"/>
      <c r="J126" s="1"/>
    </row>
    <row r="127" spans="1:10" ht="14.25">
      <c r="A127" s="12"/>
      <c r="C127" s="2" t="s">
        <v>19</v>
      </c>
      <c r="D127" s="1"/>
      <c r="E127" s="19"/>
      <c r="F127" s="1"/>
      <c r="G127" s="10"/>
      <c r="H127" s="9"/>
      <c r="I127" s="9"/>
      <c r="J127" s="1"/>
    </row>
    <row r="128" spans="2:10" ht="20.25">
      <c r="B128" s="21"/>
      <c r="C128" s="21"/>
      <c r="D128" s="21"/>
      <c r="E128" s="21"/>
      <c r="F128" s="21"/>
      <c r="G128" s="21"/>
      <c r="H128" s="21"/>
      <c r="I128" s="21"/>
      <c r="J128" s="1"/>
    </row>
    <row r="129" spans="1:10" ht="12.75">
      <c r="A129" s="13"/>
      <c r="G129" s="1"/>
      <c r="H129" s="1"/>
      <c r="I129" s="1"/>
      <c r="J129" s="1"/>
    </row>
    <row r="130" spans="2:10" ht="12.75">
      <c r="B130" s="1"/>
      <c r="C130" s="1"/>
      <c r="D130" s="1"/>
      <c r="E130" s="1"/>
      <c r="F130" s="1"/>
      <c r="G130" s="1"/>
      <c r="H130" s="1"/>
      <c r="I130" s="1"/>
      <c r="J130" s="1"/>
    </row>
    <row r="131" spans="1:10" ht="12.75">
      <c r="A131" s="7"/>
      <c r="B131" s="1"/>
      <c r="C131" s="1"/>
      <c r="D131" s="1"/>
      <c r="E131" s="1"/>
      <c r="F131" s="1"/>
      <c r="G131" s="1"/>
      <c r="H131" s="1"/>
      <c r="I131" s="1"/>
      <c r="J131" s="1"/>
    </row>
    <row r="132" spans="1:10" ht="12.75">
      <c r="A132" s="8"/>
      <c r="I132" s="1"/>
      <c r="J132" s="1"/>
    </row>
    <row r="133" spans="1:10" ht="12.75">
      <c r="A133" s="6"/>
      <c r="B133" s="1"/>
      <c r="C133" s="1"/>
      <c r="D133" s="1"/>
      <c r="E133" s="1"/>
      <c r="F133" s="1"/>
      <c r="G133" s="1"/>
      <c r="H133" s="1"/>
      <c r="I133" s="1"/>
      <c r="J133" s="1"/>
    </row>
    <row r="134" spans="1:10" ht="12.75">
      <c r="A134" s="3"/>
      <c r="B134" s="1"/>
      <c r="C134" s="1"/>
      <c r="D134" s="1"/>
      <c r="E134" s="1"/>
      <c r="F134" s="1"/>
      <c r="G134" s="1"/>
      <c r="H134" s="1"/>
      <c r="I134" s="1"/>
      <c r="J134" s="1"/>
    </row>
    <row r="135" spans="1:10" ht="12.75">
      <c r="A135" s="3"/>
      <c r="B135" s="1"/>
      <c r="C135" s="1"/>
      <c r="D135" s="1"/>
      <c r="E135" s="1"/>
      <c r="F135" s="1"/>
      <c r="G135" s="1"/>
      <c r="H135" s="1"/>
      <c r="I135" s="1"/>
      <c r="J135" s="1"/>
    </row>
    <row r="136" spans="1:10" ht="12.75">
      <c r="A136" s="3"/>
      <c r="B136" s="1"/>
      <c r="C136" s="1"/>
      <c r="D136" s="1"/>
      <c r="E136" s="1"/>
      <c r="F136" s="1"/>
      <c r="G136" s="1"/>
      <c r="H136" s="1"/>
      <c r="I136" s="1"/>
      <c r="J136" s="1"/>
    </row>
    <row r="137" spans="1:10" ht="12.75">
      <c r="A137" s="3"/>
      <c r="B137" s="1"/>
      <c r="C137" s="1"/>
      <c r="D137" s="1"/>
      <c r="E137" s="1"/>
      <c r="F137" s="1"/>
      <c r="G137" s="1"/>
      <c r="H137" s="1"/>
      <c r="I137" s="1"/>
      <c r="J137" s="1"/>
    </row>
    <row r="138" spans="1:10" ht="12.75">
      <c r="A138" s="3"/>
      <c r="B138" s="1"/>
      <c r="C138" s="1"/>
      <c r="D138" s="1"/>
      <c r="E138" s="1"/>
      <c r="F138" s="1"/>
      <c r="G138" s="1"/>
      <c r="H138" s="1"/>
      <c r="I138" s="1"/>
      <c r="J138" s="1"/>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row r="298" ht="12.75">
      <c r="A298" s="5"/>
    </row>
    <row r="299" ht="12.75">
      <c r="A299" s="5"/>
    </row>
    <row r="300" ht="12.75">
      <c r="A300" s="5"/>
    </row>
    <row r="301" ht="12.75">
      <c r="A301" s="5"/>
    </row>
    <row r="302" ht="12.75">
      <c r="A302" s="5"/>
    </row>
    <row r="303" ht="12.75">
      <c r="A303" s="5"/>
    </row>
    <row r="304" ht="12.75">
      <c r="A304" s="5"/>
    </row>
    <row r="305" ht="12.75">
      <c r="A305" s="5"/>
    </row>
    <row r="306" ht="12.75">
      <c r="A306" s="5"/>
    </row>
    <row r="307" ht="12.75">
      <c r="A307" s="5"/>
    </row>
    <row r="308" ht="12.75">
      <c r="A308" s="5"/>
    </row>
    <row r="309" ht="12.75">
      <c r="A309" s="5"/>
    </row>
    <row r="310" ht="12.75">
      <c r="A310" s="5"/>
    </row>
    <row r="311" ht="12.75">
      <c r="A311" s="5"/>
    </row>
    <row r="312" ht="12.75">
      <c r="A312" s="5"/>
    </row>
    <row r="313" ht="12.75">
      <c r="A313" s="5"/>
    </row>
    <row r="314" ht="12.75">
      <c r="A314" s="5"/>
    </row>
    <row r="315" ht="12.75">
      <c r="A315" s="5"/>
    </row>
    <row r="316" ht="12.75">
      <c r="A316" s="5"/>
    </row>
    <row r="317" ht="12.75">
      <c r="A317" s="5"/>
    </row>
    <row r="318" ht="12.75">
      <c r="A318" s="5"/>
    </row>
    <row r="319" ht="12.75">
      <c r="A319" s="5"/>
    </row>
    <row r="320" ht="12.75">
      <c r="A320" s="5"/>
    </row>
    <row r="321" ht="12.75">
      <c r="A321" s="5"/>
    </row>
    <row r="322" ht="12.75">
      <c r="A322" s="5"/>
    </row>
    <row r="323" ht="12.75">
      <c r="A323" s="5"/>
    </row>
    <row r="324" ht="12.75">
      <c r="A324" s="5"/>
    </row>
    <row r="325" ht="12.75">
      <c r="A325" s="5"/>
    </row>
    <row r="326" ht="12.75">
      <c r="A326" s="5"/>
    </row>
    <row r="327" ht="12.75">
      <c r="A327" s="5"/>
    </row>
    <row r="328" ht="12.75">
      <c r="A328" s="5"/>
    </row>
    <row r="329" ht="12.75">
      <c r="A329" s="5"/>
    </row>
    <row r="330" ht="12.75">
      <c r="A330" s="5"/>
    </row>
    <row r="331" ht="12.75">
      <c r="A331" s="5"/>
    </row>
    <row r="332" ht="12.75">
      <c r="A332" s="5"/>
    </row>
    <row r="333" ht="12.75">
      <c r="A333" s="5"/>
    </row>
    <row r="334" ht="12.75">
      <c r="A334" s="5"/>
    </row>
    <row r="335" ht="12.75">
      <c r="A335" s="5"/>
    </row>
    <row r="336" ht="12.75">
      <c r="A336" s="5"/>
    </row>
    <row r="337" ht="12.75">
      <c r="A337" s="5"/>
    </row>
    <row r="338" ht="12.75">
      <c r="A338" s="5"/>
    </row>
    <row r="339" ht="12.75">
      <c r="A339" s="5"/>
    </row>
    <row r="340" ht="12.75">
      <c r="A340" s="5"/>
    </row>
    <row r="341" ht="12.75">
      <c r="A341" s="5"/>
    </row>
    <row r="342" ht="12.75">
      <c r="A342" s="5"/>
    </row>
    <row r="343" ht="12.75">
      <c r="A343" s="5"/>
    </row>
    <row r="344" ht="12.75">
      <c r="A344" s="5"/>
    </row>
    <row r="345" ht="12.75">
      <c r="A345" s="5"/>
    </row>
    <row r="346" ht="12.75">
      <c r="A346" s="5"/>
    </row>
    <row r="347" ht="12.75">
      <c r="A347" s="5"/>
    </row>
    <row r="348" ht="12.75">
      <c r="A348" s="5"/>
    </row>
    <row r="349" ht="12.75">
      <c r="A349" s="5"/>
    </row>
    <row r="350" ht="12.75">
      <c r="A350" s="5"/>
    </row>
    <row r="351" ht="12.75">
      <c r="A351" s="5"/>
    </row>
    <row r="352" ht="12.75">
      <c r="A352" s="5"/>
    </row>
    <row r="353" ht="12.75">
      <c r="A353" s="5"/>
    </row>
    <row r="354" ht="12.75">
      <c r="A354" s="5"/>
    </row>
    <row r="355" ht="12.75">
      <c r="A355" s="5"/>
    </row>
    <row r="356" ht="12.75">
      <c r="A356" s="5"/>
    </row>
    <row r="357" ht="12.75">
      <c r="A357" s="5"/>
    </row>
    <row r="358" ht="12.75">
      <c r="A358" s="5"/>
    </row>
    <row r="359" ht="12.75">
      <c r="A359" s="5"/>
    </row>
    <row r="360" ht="12.75">
      <c r="A360" s="5"/>
    </row>
    <row r="361" ht="12.75">
      <c r="A361" s="5"/>
    </row>
    <row r="362" ht="12.75">
      <c r="A362" s="5"/>
    </row>
    <row r="363" ht="12.75">
      <c r="A363" s="5"/>
    </row>
    <row r="364" ht="12.75">
      <c r="A364" s="5"/>
    </row>
    <row r="365" ht="12.75">
      <c r="A365" s="5"/>
    </row>
    <row r="366" ht="12.75">
      <c r="A366" s="5"/>
    </row>
    <row r="367" ht="12.75">
      <c r="A367" s="5"/>
    </row>
    <row r="368" ht="12.75">
      <c r="A368" s="5"/>
    </row>
    <row r="369" ht="12.75">
      <c r="A369" s="5"/>
    </row>
    <row r="370" ht="12.75">
      <c r="A370" s="5"/>
    </row>
    <row r="371" ht="12.75">
      <c r="A371" s="5"/>
    </row>
    <row r="372" ht="12.75">
      <c r="A372" s="5"/>
    </row>
    <row r="373" ht="12.75">
      <c r="A373" s="5"/>
    </row>
    <row r="374" ht="12.75">
      <c r="A374" s="5"/>
    </row>
    <row r="375" ht="12.75">
      <c r="A375" s="5"/>
    </row>
    <row r="376" ht="12.75">
      <c r="A376" s="5"/>
    </row>
    <row r="377" ht="12.75">
      <c r="A377" s="5"/>
    </row>
    <row r="378" ht="12.75">
      <c r="A378" s="5"/>
    </row>
    <row r="379" ht="12.75">
      <c r="A379" s="5"/>
    </row>
    <row r="380" ht="12.75">
      <c r="A380" s="5"/>
    </row>
    <row r="381" ht="12.75">
      <c r="A381" s="5"/>
    </row>
    <row r="382" ht="12.75">
      <c r="A382" s="5"/>
    </row>
    <row r="383" ht="12.75">
      <c r="A383" s="5"/>
    </row>
    <row r="384" ht="12.75">
      <c r="A384" s="5"/>
    </row>
    <row r="385" ht="12.75">
      <c r="A385" s="5"/>
    </row>
    <row r="386" ht="12.75">
      <c r="A386" s="5"/>
    </row>
    <row r="387" ht="12.75">
      <c r="A387" s="5"/>
    </row>
    <row r="388" ht="12.75">
      <c r="A388" s="5"/>
    </row>
    <row r="389" ht="12.75">
      <c r="A389" s="5"/>
    </row>
    <row r="390" ht="12.75">
      <c r="A390" s="5"/>
    </row>
    <row r="391" ht="12.75">
      <c r="A391" s="5"/>
    </row>
    <row r="392" ht="12.75">
      <c r="A392" s="5"/>
    </row>
    <row r="393" ht="12.75">
      <c r="A393" s="5"/>
    </row>
    <row r="394" ht="12.75">
      <c r="A394" s="5"/>
    </row>
    <row r="395" ht="12.75">
      <c r="A395" s="5"/>
    </row>
    <row r="396" ht="12.75">
      <c r="A396" s="5"/>
    </row>
    <row r="397" ht="12.75">
      <c r="A397" s="5"/>
    </row>
    <row r="398" ht="12.75">
      <c r="A398" s="5"/>
    </row>
    <row r="399" ht="12.75">
      <c r="A399" s="5"/>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sheetData>
  <sheetProtection/>
  <mergeCells count="5">
    <mergeCell ref="A7:J7"/>
    <mergeCell ref="A125:C125"/>
    <mergeCell ref="H2:J2"/>
    <mergeCell ref="G1:I1"/>
    <mergeCell ref="G4:I4"/>
  </mergeCells>
  <printOptions/>
  <pageMargins left="0.984251968503937" right="0.5905511811023623" top="1.1811023622047245" bottom="0.984251968503937" header="0" footer="0"/>
  <pageSetup firstPageNumber="11" useFirstPageNumber="1" fitToHeight="2" fitToWidth="2" horizontalDpi="600" verticalDpi="600" orientation="landscape" paperSize="9" scale="58" r:id="rId1"/>
  <headerFooter alignWithMargins="0">
    <oddFooter>&amp;CРішення виконавчого комітету Первомайської  міської ради 
55213,Миколаївська область, м. Первомайськ, вул.Михайла Грушевського, 3
тел. 4 20 22, факс 4 46 06
vykonkomperv@mk.gov.ua
Про виконання міського бюджету за І півріччя 2019 року
Сторінка &amp;P з 14</oddFooter>
  </headerFooter>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203</cp:lastModifiedBy>
  <cp:lastPrinted>2019-07-18T12:28:21Z</cp:lastPrinted>
  <dcterms:created xsi:type="dcterms:W3CDTF">1996-10-08T23:32:33Z</dcterms:created>
  <dcterms:modified xsi:type="dcterms:W3CDTF">2019-07-18T12:28:38Z</dcterms:modified>
  <cp:category/>
  <cp:version/>
  <cp:contentType/>
  <cp:contentStatus/>
</cp:coreProperties>
</file>