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Sheet1 (2)" sheetId="1" r:id="rId1"/>
  </sheets>
  <definedNames>
    <definedName name="_xlnm.Print_Titles" localSheetId="0">'Sheet1 (2)'!$5:$5</definedName>
    <definedName name="_xlnm.Print_Area" localSheetId="0">'Sheet1 (2)'!$A$1:$I$122</definedName>
  </definedNames>
  <calcPr fullCalcOnLoad="1"/>
</workbook>
</file>

<file path=xl/sharedStrings.xml><?xml version="1.0" encoding="utf-8"?>
<sst xmlns="http://schemas.openxmlformats.org/spreadsheetml/2006/main" count="114" uniqueCount="112">
  <si>
    <t>Загальний фонд</t>
  </si>
  <si>
    <t>Податок на прибуток</t>
  </si>
  <si>
    <t>Єдиний податок</t>
  </si>
  <si>
    <t>Плата за оренду</t>
  </si>
  <si>
    <t>Держмито</t>
  </si>
  <si>
    <t>Інші надходження</t>
  </si>
  <si>
    <t>Субвенція на допомогу малозабезпеченим</t>
  </si>
  <si>
    <t>Субвенція по пільгам і субсидіям на тверде паливо і скраплений газ</t>
  </si>
  <si>
    <t>Всього доходів загального фонду</t>
  </si>
  <si>
    <t>Спеціальний фонд</t>
  </si>
  <si>
    <t>Всього доходів спеціального фонду</t>
  </si>
  <si>
    <t>Всього доходів</t>
  </si>
  <si>
    <t>Інші субвенції</t>
  </si>
  <si>
    <t>Адміністративні штрафи</t>
  </si>
  <si>
    <t>Бюджет розвитку , в т.ч.:</t>
  </si>
  <si>
    <t>Надходження коштів від відшкодування втрат сільськогосподарського виробництва</t>
  </si>
  <si>
    <t>Всього субвенцій з державного бюджету</t>
  </si>
  <si>
    <t>Всього дотацій з державного бюджету</t>
  </si>
  <si>
    <t>Разом по податках і зборах</t>
  </si>
  <si>
    <t xml:space="preserve">                                                     </t>
  </si>
  <si>
    <t>Субвенція на пільги і субсидії енергоносіїв</t>
  </si>
  <si>
    <t>Субвенція на здійснен.заходів по передачі житлового фонду та об"єктів соц.культ.сфери Міністерства оборони у комунальну власність</t>
  </si>
  <si>
    <t xml:space="preserve">Частина чистого прибутку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</si>
  <si>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</si>
  <si>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Податок на нерухоме майно</t>
  </si>
  <si>
    <t>Надходження коштів пайової участі у розвитку інфраструктури населеного пункту</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</si>
  <si>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</si>
  <si>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</si>
  <si>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Податок на доходи фізичних осіб</t>
  </si>
  <si>
    <t>Туристичний збір</t>
  </si>
  <si>
    <t>Збір за паркування автотранспорту</t>
  </si>
  <si>
    <t xml:space="preserve">Надходження від реалізації безхазяйного майна </t>
  </si>
  <si>
    <t>Субвенція на утрим.дітей-сиріт</t>
  </si>
  <si>
    <t>Субвенція з обл.бюджету на провед. видатків що враховуються при визначенні міжбюдж.транфертів</t>
  </si>
  <si>
    <t>Збір за першу реєстрацію транспортного засобу</t>
  </si>
  <si>
    <t>Збір за провадж.підпр.діяльності нафтопродуктами</t>
  </si>
  <si>
    <t>Власні надходження бюджетних установ</t>
  </si>
  <si>
    <t>Екологічний податок</t>
  </si>
  <si>
    <t>Збір за забруднення навколишнього природногосередовища</t>
  </si>
  <si>
    <t xml:space="preserve">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</si>
  <si>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від продажу землі</t>
  </si>
  <si>
    <t>Надходження від відчуження майна</t>
  </si>
  <si>
    <t>Цільові фонди</t>
  </si>
  <si>
    <t>Субвенція з обл.бюджету на провед. видатків що не враховуються при визначенні міжбюдж.транфертів</t>
  </si>
  <si>
    <t>Додаткова дотація на  забезпечення пальним станцій швидкої мед.долпомоги</t>
  </si>
  <si>
    <t>Додаткова дотація на підвищення  рівня матеріального забезпечення інвалідів 1 чи 11 групи внаслідок психічного розладу.</t>
  </si>
  <si>
    <t>Субвенція на фінансування Програм-переможців Всеукраїнського конкурсу проектів та програм місцевого самоврядування</t>
  </si>
  <si>
    <t>Додаткова дотація на забезпеч.виплат пов"яз. Із підвищ. Рівня оплати праці прац.бюдж.сфери в т.ч.на підвищ.посад.окладу працівника першого тариф.розряду Єдиної тариф.сітки</t>
  </si>
  <si>
    <t>Додатк.дотація на поліпш.умов праці мед.працівників, які надають мед.допомогу хворим на заразну та активну форми туберкульозу.</t>
  </si>
  <si>
    <t>Додаткова дотація на оплату праці працівників бюджетних установ</t>
  </si>
  <si>
    <t>Додаткова дотація на покращення надання соціальних послуг найуразливішим верствам населення</t>
  </si>
  <si>
    <t>Єдиний податок  </t>
  </si>
  <si>
    <t>Надходження коштів від Державного фонду дорогоцінних металів і дорогоцінного каміння  </t>
  </si>
  <si>
    <t>земельний податок з юридичних осіб</t>
  </si>
  <si>
    <t>орендна плата з юридичних осіб</t>
  </si>
  <si>
    <t>земельний податок з фізичних осіб</t>
  </si>
  <si>
    <t>орендна плата з фізичних осіб осіб</t>
  </si>
  <si>
    <t>Платат за надання адміністративних послуг</t>
  </si>
  <si>
    <t>Базова дотація</t>
  </si>
  <si>
    <t>акцизний податок з реалізаціїї суб"єктами господарювання  підакцизних товарів</t>
  </si>
  <si>
    <t>Плата за землю всього</t>
  </si>
  <si>
    <t>в тому числі:</t>
  </si>
  <si>
    <t xml:space="preserve">Адміністративні штрафи,що накладаються </t>
  </si>
  <si>
    <t>Стабілізаційна дотація</t>
  </si>
  <si>
    <t>Надходження сум кред.заборгованості</t>
  </si>
  <si>
    <t>Адміністративний збір за державну реєстрацію права власності на нерухоме майно</t>
  </si>
  <si>
    <t>Адміністративний збір за проведення державної реєстрації юр.осіб, фіз.осіб – підприємців та громадських формувань</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</si>
  <si>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</si>
  <si>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</si>
  <si>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</si>
  <si>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t>
  </si>
  <si>
    <t>Субенц. за рах. залишку коштів освітньої субвенціїї</t>
  </si>
  <si>
    <t>Платат за скорочення термінів</t>
  </si>
  <si>
    <t>Штрафні санкції за порушення …</t>
  </si>
  <si>
    <t>транспортний податок з фізичних осіб</t>
  </si>
  <si>
    <t>транспортний податок з юрид.осіб</t>
  </si>
  <si>
    <t>Акцизний податок з виробленого в Україні пального</t>
  </si>
  <si>
    <t xml:space="preserve">Акцизний податок з ввезеного на митну територію України пального </t>
  </si>
  <si>
    <t>Субвенція на здійснення заходів щодо соціально-економічного розвитку окремих територій</t>
  </si>
  <si>
    <t>Факт за відповідний період  минулого року</t>
  </si>
  <si>
    <t>План за звітний період</t>
  </si>
  <si>
    <t>фактично за звітний період</t>
  </si>
  <si>
    <t>відхилення до мин.року</t>
  </si>
  <si>
    <t>відхилення  до переб.      бюджетом</t>
  </si>
  <si>
    <t>відхилення до минулого року у %</t>
  </si>
  <si>
    <t>відхилення до передб. бюджетом у  %</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</si>
  <si>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</si>
  <si>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Кошти, отримані від надання учасниками процедури закупівель як забезпечення їх тендерної пропозиції (пропозиції конкурсних торгів), які не підлягають поверненню цим учасникам</t>
  </si>
  <si>
    <t xml:space="preserve">субвенція з  місцевого бюджету на здійснення переданих видатків у сфері охорони здоров`я за рахунок коштів медичної субвенції </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</si>
  <si>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</si>
  <si>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Всього субвенцій з місцевих бюджетів іншим місцевим бюджетам</t>
  </si>
  <si>
    <t>Субвенці за рахунок залишку коштів освітньої субвенції</t>
  </si>
  <si>
    <t>Субенція на здійснення заходів щодо соціально-економічного розвитку окремих територій</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</si>
  <si>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</si>
  <si>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</si>
  <si>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Освітня субвенція</t>
  </si>
  <si>
    <t>Медична субвенція</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</si>
  <si>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</si>
  <si>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Субвенція на здійснення заходів щодо соціально-економічного розвитку територій</t>
  </si>
  <si>
    <t xml:space="preserve">Дотація з місцевого бюджету за рахунок стабілізаційної дотації з державного бюджету </t>
  </si>
  <si>
    <t>Податки та збори, не віднесені до інших категорій</t>
  </si>
  <si>
    <t>Збір за провадження деяких видів підр. діяльності</t>
  </si>
  <si>
    <t>Субвенція з держ. Бюдж. місцевим бюдже. на будівництво/капітальний ремонт/реконструкцію малих групових будинків</t>
  </si>
  <si>
    <r>
      <t>Субвенція з місцевого бюджету на виплату грошової компенсації за належні для отримання жилі приміщення для сімей загиблих осіб, визначених </t>
    </r>
    <r>
      <rPr>
        <u val="single"/>
        <sz val="8"/>
        <color indexed="18"/>
        <rFont val="Times New Roman"/>
        <family val="1"/>
      </rPr>
      <t>абзацами 5 - 8</t>
    </r>
    <r>
      <rPr>
        <sz val="8"/>
        <color indexed="8"/>
        <rFont val="Times New Roman"/>
        <family val="1"/>
      </rPr>
      <t>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t>
    </r>
    <r>
      <rPr>
        <u val="single"/>
        <sz val="8"/>
        <color indexed="18"/>
        <rFont val="Times New Roman"/>
        <family val="1"/>
      </rPr>
      <t>пунктами 11 - 14</t>
    </r>
    <r>
      <rPr>
        <sz val="8"/>
        <color indexed="8"/>
        <rFont val="Times New Roman"/>
        <family val="1"/>
      </rPr>
      <t>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r>
  </si>
  <si>
    <t>Субвенція з місцевого бюджету на здійснення переданих видатків у сфері освіти за рахунок коштів освітньої субвенції</t>
  </si>
  <si>
    <t>Рентна плата за користування надрами для видобування корисних копалин загальнодержавного значення</t>
  </si>
  <si>
    <t xml:space="preserve">Аналіз надходжень місцевого бюджету  по м. Первомайську за січень-березень     2019 р.  </t>
  </si>
  <si>
    <t>С.М.Шугуров</t>
  </si>
  <si>
    <t xml:space="preserve">   Начальник фінансового управління міської ради                                                  </t>
  </si>
  <si>
    <t xml:space="preserve">                                           Додаток 1</t>
  </si>
  <si>
    <t xml:space="preserve">            до рішення виконкому </t>
  </si>
  <si>
    <t xml:space="preserve">   10.05.2019   №193</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</si>
</sst>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
    <numFmt numFmtId="189" formatCode="0.000"/>
    <numFmt numFmtId="190" formatCode="0.0"/>
    <numFmt numFmtId="191" formatCode="0.000000"/>
    <numFmt numFmtId="192" formatCode="0.00000"/>
    <numFmt numFmtId="193" formatCode="0.0000000"/>
    <numFmt numFmtId="194" formatCode="0.0000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s>
  <fonts count="67">
    <font>
      <sz val="10"/>
      <name val="Arial"/>
      <family val="0"/>
    </font>
    <font>
      <sz val="10"/>
      <name val="Times New Roman Cyr"/>
      <family val="1"/>
    </font>
    <font>
      <sz val="10"/>
      <color indexed="10"/>
      <name val="Times New Roman Cyr"/>
      <family val="1"/>
    </font>
    <font>
      <b/>
      <sz val="12"/>
      <name val="Times New Roman Cyr"/>
      <family val="1"/>
    </font>
    <font>
      <i/>
      <sz val="10"/>
      <name val="Times New Roman Cyr"/>
      <family val="1"/>
    </font>
    <font>
      <b/>
      <sz val="11"/>
      <color indexed="10"/>
      <name val="Times New Roman Cyr"/>
      <family val="1"/>
    </font>
    <font>
      <b/>
      <i/>
      <sz val="11"/>
      <name val="Times New Roman Cyr"/>
      <family val="1"/>
    </font>
    <font>
      <u val="single"/>
      <sz val="10"/>
      <color indexed="12"/>
      <name val="Arial"/>
      <family val="0"/>
    </font>
    <font>
      <u val="single"/>
      <sz val="10"/>
      <color indexed="36"/>
      <name val="Arial"/>
      <family val="0"/>
    </font>
    <font>
      <sz val="8"/>
      <name val="Times New Roman Cyr"/>
      <family val="1"/>
    </font>
    <font>
      <b/>
      <sz val="16"/>
      <name val="Times New Roman Cyr"/>
      <family val="1"/>
    </font>
    <font>
      <i/>
      <sz val="8"/>
      <name val="Times New Roman Cyr"/>
      <family val="1"/>
    </font>
    <font>
      <b/>
      <sz val="12"/>
      <color indexed="10"/>
      <name val="Times New Roman Cyr"/>
      <family val="1"/>
    </font>
    <font>
      <sz val="12"/>
      <name val="Times New Roman Cyr"/>
      <family val="1"/>
    </font>
    <font>
      <i/>
      <sz val="12"/>
      <name val="Times New Roman Cyr"/>
      <family val="0"/>
    </font>
    <font>
      <sz val="8"/>
      <name val="Arial"/>
      <family val="2"/>
    </font>
    <font>
      <sz val="12"/>
      <name val="Arial"/>
      <family val="2"/>
    </font>
    <font>
      <sz val="12"/>
      <color indexed="10"/>
      <name val="Times New Roman Cyr"/>
      <family val="1"/>
    </font>
    <font>
      <b/>
      <i/>
      <sz val="9"/>
      <name val="Times New Roman Cyr"/>
      <family val="1"/>
    </font>
    <font>
      <sz val="9"/>
      <name val="Times New Roman Cyr"/>
      <family val="1"/>
    </font>
    <font>
      <i/>
      <sz val="9"/>
      <name val="Times New Roman Cyr"/>
      <family val="0"/>
    </font>
    <font>
      <sz val="9"/>
      <color indexed="8"/>
      <name val="Times New Roman"/>
      <family val="1"/>
    </font>
    <font>
      <b/>
      <sz val="9"/>
      <color indexed="10"/>
      <name val="Times New Roman Cyr"/>
      <family val="1"/>
    </font>
    <font>
      <b/>
      <sz val="9"/>
      <name val="Times New Roman Cyr"/>
      <family val="1"/>
    </font>
    <font>
      <sz val="9"/>
      <name val="Arial"/>
      <family val="2"/>
    </font>
    <font>
      <sz val="9"/>
      <color indexed="8"/>
      <name val="Times New Roman Cyr"/>
      <family val="0"/>
    </font>
    <font>
      <sz val="7"/>
      <name val="Times New Roman Cyr"/>
      <family val="1"/>
    </font>
    <font>
      <u val="single"/>
      <sz val="8"/>
      <color indexed="18"/>
      <name val="Times New Roman"/>
      <family val="1"/>
    </font>
    <font>
      <sz val="8"/>
      <color indexed="8"/>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12"/>
      <color rgb="FFFF0000"/>
      <name val="Times New Roman Cyr"/>
      <family val="1"/>
    </font>
    <font>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medium"/>
      <right style="thin"/>
      <top style="medium"/>
      <bottom style="mediu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3" fillId="32" borderId="0" applyNumberFormat="0" applyBorder="0" applyAlignment="0" applyProtection="0"/>
  </cellStyleXfs>
  <cellXfs count="111">
    <xf numFmtId="0" fontId="0" fillId="0" borderId="0" xfId="0" applyAlignment="1">
      <alignment/>
    </xf>
    <xf numFmtId="0" fontId="1" fillId="0" borderId="0" xfId="0" applyFont="1" applyAlignment="1" applyProtection="1">
      <alignment/>
      <protection locked="0"/>
    </xf>
    <xf numFmtId="0" fontId="1" fillId="0" borderId="0" xfId="0" applyFont="1" applyAlignment="1">
      <alignment/>
    </xf>
    <xf numFmtId="0" fontId="1" fillId="0" borderId="0" xfId="0" applyFont="1" applyAlignment="1" applyProtection="1">
      <alignment wrapText="1"/>
      <protection locked="0"/>
    </xf>
    <xf numFmtId="190" fontId="2" fillId="0" borderId="0" xfId="0" applyNumberFormat="1" applyFont="1" applyAlignment="1">
      <alignment/>
    </xf>
    <xf numFmtId="0" fontId="1" fillId="0" borderId="0" xfId="0" applyFont="1" applyAlignment="1">
      <alignment wrapText="1"/>
    </xf>
    <xf numFmtId="0" fontId="4" fillId="0" borderId="0" xfId="0" applyFont="1" applyAlignment="1" applyProtection="1">
      <alignment wrapText="1"/>
      <protection locked="0"/>
    </xf>
    <xf numFmtId="0" fontId="4" fillId="0" borderId="0" xfId="0" applyFont="1" applyAlignment="1" applyProtection="1">
      <alignment horizontal="center" wrapText="1"/>
      <protection locked="0"/>
    </xf>
    <xf numFmtId="0" fontId="4" fillId="0" borderId="0" xfId="0" applyFont="1" applyAlignment="1">
      <alignment horizontal="center"/>
    </xf>
    <xf numFmtId="190" fontId="5" fillId="0" borderId="0" xfId="0" applyNumberFormat="1" applyFont="1" applyAlignment="1">
      <alignment/>
    </xf>
    <xf numFmtId="189" fontId="5" fillId="0" borderId="0" xfId="0" applyNumberFormat="1" applyFont="1" applyAlignment="1">
      <alignment/>
    </xf>
    <xf numFmtId="190" fontId="5" fillId="0" borderId="0" xfId="0" applyNumberFormat="1" applyFont="1" applyBorder="1" applyAlignment="1">
      <alignment/>
    </xf>
    <xf numFmtId="0" fontId="11" fillId="0" borderId="0" xfId="0" applyFont="1" applyAlignment="1" applyProtection="1">
      <alignment horizontal="left" wrapText="1"/>
      <protection locked="0"/>
    </xf>
    <xf numFmtId="0" fontId="11" fillId="0" borderId="0" xfId="0" applyFont="1" applyAlignment="1">
      <alignment horizontal="left"/>
    </xf>
    <xf numFmtId="0" fontId="1" fillId="0" borderId="0" xfId="0" applyFont="1" applyBorder="1" applyAlignment="1" applyProtection="1">
      <alignment/>
      <protection locked="0"/>
    </xf>
    <xf numFmtId="189" fontId="1" fillId="0" borderId="0" xfId="0" applyNumberFormat="1" applyFont="1" applyAlignment="1">
      <alignment/>
    </xf>
    <xf numFmtId="0" fontId="9" fillId="0" borderId="10" xfId="0" applyFont="1" applyBorder="1" applyAlignment="1">
      <alignment horizontal="centerContinuous" vertical="center"/>
    </xf>
    <xf numFmtId="0" fontId="9" fillId="0" borderId="1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192" fontId="1" fillId="0" borderId="0" xfId="0" applyNumberFormat="1" applyFont="1" applyAlignment="1" applyProtection="1">
      <alignment/>
      <protection locked="0"/>
    </xf>
    <xf numFmtId="0" fontId="14" fillId="0" borderId="0" xfId="0" applyFont="1" applyAlignment="1">
      <alignment/>
    </xf>
    <xf numFmtId="0" fontId="10" fillId="0" borderId="0" xfId="0" applyFont="1" applyAlignment="1">
      <alignment wrapText="1"/>
    </xf>
    <xf numFmtId="0" fontId="9" fillId="0" borderId="0" xfId="0" applyFont="1" applyBorder="1" applyAlignment="1" applyProtection="1">
      <alignment vertical="center"/>
      <protection locked="0"/>
    </xf>
    <xf numFmtId="0" fontId="9" fillId="0" borderId="0" xfId="0" applyFont="1" applyAlignment="1">
      <alignment vertical="center"/>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protection locked="0"/>
    </xf>
    <xf numFmtId="0" fontId="19" fillId="0" borderId="0" xfId="0" applyFont="1" applyAlignment="1">
      <alignment/>
    </xf>
    <xf numFmtId="0" fontId="19" fillId="0" borderId="0" xfId="0" applyFont="1" applyAlignment="1" applyProtection="1">
      <alignment horizontal="center" wrapText="1"/>
      <protection locked="0"/>
    </xf>
    <xf numFmtId="0" fontId="19" fillId="0" borderId="12" xfId="0" applyFont="1" applyBorder="1" applyAlignment="1" applyProtection="1">
      <alignment horizontal="center" wrapText="1"/>
      <protection locked="0"/>
    </xf>
    <xf numFmtId="0" fontId="19" fillId="0" borderId="10" xfId="0" applyFont="1" applyBorder="1" applyAlignment="1" applyProtection="1">
      <alignment wrapText="1"/>
      <protection locked="0"/>
    </xf>
    <xf numFmtId="0" fontId="19" fillId="0" borderId="13" xfId="0" applyFont="1" applyBorder="1" applyAlignment="1" applyProtection="1">
      <alignment wrapText="1"/>
      <protection locked="0"/>
    </xf>
    <xf numFmtId="0" fontId="18" fillId="0" borderId="13" xfId="0" applyFont="1" applyBorder="1" applyAlignment="1" applyProtection="1">
      <alignment wrapText="1"/>
      <protection locked="0"/>
    </xf>
    <xf numFmtId="0" fontId="20" fillId="0" borderId="13" xfId="0" applyFont="1" applyBorder="1" applyAlignment="1" applyProtection="1">
      <alignment vertical="center" wrapText="1"/>
      <protection locked="0"/>
    </xf>
    <xf numFmtId="0" fontId="21" fillId="0" borderId="10" xfId="0" applyFont="1" applyFill="1" applyBorder="1" applyAlignment="1">
      <alignment wrapText="1"/>
    </xf>
    <xf numFmtId="0" fontId="19" fillId="0" borderId="14" xfId="0" applyFont="1" applyBorder="1" applyAlignment="1" applyProtection="1">
      <alignment wrapText="1"/>
      <protection locked="0"/>
    </xf>
    <xf numFmtId="0" fontId="18" fillId="0" borderId="10" xfId="0" applyFont="1" applyBorder="1" applyAlignment="1" applyProtection="1">
      <alignment wrapText="1"/>
      <protection locked="0"/>
    </xf>
    <xf numFmtId="0" fontId="64" fillId="0" borderId="0" xfId="0" applyFont="1" applyAlignment="1">
      <alignment wrapText="1"/>
    </xf>
    <xf numFmtId="0" fontId="64" fillId="0" borderId="15" xfId="0" applyFont="1" applyBorder="1" applyAlignment="1">
      <alignment wrapText="1"/>
    </xf>
    <xf numFmtId="0" fontId="18" fillId="0" borderId="12" xfId="0" applyFont="1" applyBorder="1" applyAlignment="1" applyProtection="1">
      <alignment wrapText="1"/>
      <protection locked="0"/>
    </xf>
    <xf numFmtId="0" fontId="18" fillId="0" borderId="16" xfId="0" applyFont="1" applyBorder="1" applyAlignment="1" applyProtection="1">
      <alignment wrapText="1"/>
      <protection locked="0"/>
    </xf>
    <xf numFmtId="0" fontId="18" fillId="0" borderId="0" xfId="0" applyFont="1" applyBorder="1" applyAlignment="1" applyProtection="1">
      <alignment wrapText="1"/>
      <protection locked="0"/>
    </xf>
    <xf numFmtId="189" fontId="22" fillId="0" borderId="0" xfId="0" applyNumberFormat="1" applyFont="1" applyBorder="1" applyAlignment="1">
      <alignment/>
    </xf>
    <xf numFmtId="0" fontId="18" fillId="0" borderId="17" xfId="0" applyFont="1" applyBorder="1" applyAlignment="1" applyProtection="1">
      <alignment wrapText="1"/>
      <protection locked="0"/>
    </xf>
    <xf numFmtId="0" fontId="19" fillId="0" borderId="14" xfId="0" applyFont="1" applyBorder="1" applyAlignment="1">
      <alignment vertical="top" wrapText="1"/>
    </xf>
    <xf numFmtId="0" fontId="23" fillId="0" borderId="16" xfId="0" applyFont="1" applyBorder="1" applyAlignment="1" applyProtection="1">
      <alignment wrapText="1"/>
      <protection locked="0"/>
    </xf>
    <xf numFmtId="0" fontId="22" fillId="0" borderId="0" xfId="0" applyFont="1" applyBorder="1" applyAlignment="1">
      <alignment/>
    </xf>
    <xf numFmtId="192" fontId="22" fillId="0" borderId="0" xfId="0" applyNumberFormat="1" applyFont="1" applyBorder="1" applyAlignment="1">
      <alignment/>
    </xf>
    <xf numFmtId="189" fontId="25" fillId="0" borderId="0" xfId="0" applyNumberFormat="1" applyFont="1" applyBorder="1" applyAlignment="1">
      <alignment/>
    </xf>
    <xf numFmtId="190" fontId="22" fillId="0" borderId="0" xfId="0" applyNumberFormat="1" applyFont="1" applyBorder="1" applyAlignment="1">
      <alignment/>
    </xf>
    <xf numFmtId="0" fontId="13" fillId="0" borderId="11" xfId="0" applyFont="1" applyBorder="1" applyAlignment="1" applyProtection="1">
      <alignment vertical="top"/>
      <protection locked="0"/>
    </xf>
    <xf numFmtId="189" fontId="13" fillId="0" borderId="10" xfId="0" applyNumberFormat="1" applyFont="1" applyBorder="1" applyAlignment="1" applyProtection="1">
      <alignment vertical="top"/>
      <protection locked="0"/>
    </xf>
    <xf numFmtId="189" fontId="13" fillId="0" borderId="10" xfId="0" applyNumberFormat="1" applyFont="1" applyBorder="1" applyAlignment="1" applyProtection="1">
      <alignment vertical="top"/>
      <protection locked="0"/>
    </xf>
    <xf numFmtId="189" fontId="17" fillId="0" borderId="10" xfId="0" applyNumberFormat="1" applyFont="1" applyBorder="1" applyAlignment="1">
      <alignment vertical="top"/>
    </xf>
    <xf numFmtId="190" fontId="17" fillId="0" borderId="10" xfId="0" applyNumberFormat="1" applyFont="1" applyBorder="1" applyAlignment="1">
      <alignment vertical="top"/>
    </xf>
    <xf numFmtId="0" fontId="13" fillId="0" borderId="18" xfId="0" applyFont="1" applyBorder="1" applyAlignment="1" applyProtection="1">
      <alignment vertical="top"/>
      <protection locked="0"/>
    </xf>
    <xf numFmtId="189" fontId="13" fillId="0" borderId="14" xfId="0" applyNumberFormat="1" applyFont="1" applyBorder="1" applyAlignment="1" applyProtection="1">
      <alignment vertical="top"/>
      <protection locked="0"/>
    </xf>
    <xf numFmtId="0" fontId="13" fillId="0" borderId="13" xfId="0" applyFont="1" applyBorder="1" applyAlignment="1" applyProtection="1">
      <alignment vertical="top"/>
      <protection locked="0"/>
    </xf>
    <xf numFmtId="0" fontId="13" fillId="0" borderId="10" xfId="0" applyFont="1" applyBorder="1" applyAlignment="1" applyProtection="1">
      <alignment vertical="top"/>
      <protection locked="0"/>
    </xf>
    <xf numFmtId="0" fontId="13" fillId="0" borderId="13" xfId="0" applyFont="1" applyBorder="1" applyAlignment="1" applyProtection="1">
      <alignment vertical="top"/>
      <protection locked="0"/>
    </xf>
    <xf numFmtId="0" fontId="13" fillId="0" borderId="14" xfId="0" applyFont="1" applyBorder="1" applyAlignment="1" applyProtection="1">
      <alignment vertical="top"/>
      <protection locked="0"/>
    </xf>
    <xf numFmtId="189" fontId="13" fillId="0" borderId="14" xfId="0" applyNumberFormat="1" applyFont="1" applyBorder="1" applyAlignment="1" applyProtection="1">
      <alignment vertical="top"/>
      <protection locked="0"/>
    </xf>
    <xf numFmtId="0" fontId="12" fillId="0" borderId="10" xfId="0" applyFont="1" applyBorder="1" applyAlignment="1" applyProtection="1">
      <alignment vertical="top"/>
      <protection locked="0"/>
    </xf>
    <xf numFmtId="190" fontId="13" fillId="0" borderId="10" xfId="0" applyNumberFormat="1" applyFont="1" applyBorder="1" applyAlignment="1" applyProtection="1">
      <alignment vertical="top"/>
      <protection locked="0"/>
    </xf>
    <xf numFmtId="0" fontId="13" fillId="0" borderId="14" xfId="0" applyFont="1" applyBorder="1" applyAlignment="1" applyProtection="1">
      <alignment vertical="top" wrapText="1"/>
      <protection locked="0"/>
    </xf>
    <xf numFmtId="189" fontId="13" fillId="0" borderId="11" xfId="0" applyNumberFormat="1" applyFont="1" applyBorder="1" applyAlignment="1" applyProtection="1">
      <alignment vertical="top"/>
      <protection locked="0"/>
    </xf>
    <xf numFmtId="189" fontId="13" fillId="0" borderId="11" xfId="0" applyNumberFormat="1" applyFont="1" applyBorder="1" applyAlignment="1" applyProtection="1">
      <alignment vertical="top" wrapText="1"/>
      <protection locked="0"/>
    </xf>
    <xf numFmtId="0" fontId="13" fillId="0" borderId="19" xfId="0" applyFont="1" applyBorder="1" applyAlignment="1" applyProtection="1">
      <alignment vertical="top"/>
      <protection locked="0"/>
    </xf>
    <xf numFmtId="189" fontId="3" fillId="0" borderId="20" xfId="0" applyNumberFormat="1" applyFont="1" applyBorder="1" applyAlignment="1" applyProtection="1">
      <alignment vertical="top"/>
      <protection locked="0"/>
    </xf>
    <xf numFmtId="0" fontId="3" fillId="0" borderId="0" xfId="0" applyFont="1" applyBorder="1" applyAlignment="1" applyProtection="1">
      <alignment vertical="top"/>
      <protection locked="0"/>
    </xf>
    <xf numFmtId="189" fontId="12" fillId="0" borderId="0" xfId="0" applyNumberFormat="1" applyFont="1" applyBorder="1" applyAlignment="1">
      <alignment vertical="top"/>
    </xf>
    <xf numFmtId="0" fontId="13" fillId="0" borderId="21" xfId="0" applyFont="1" applyBorder="1" applyAlignment="1" applyProtection="1">
      <alignment vertical="top"/>
      <protection locked="0"/>
    </xf>
    <xf numFmtId="0" fontId="16" fillId="0" borderId="21" xfId="0" applyFont="1" applyBorder="1" applyAlignment="1">
      <alignment horizontal="center" vertical="top" wrapText="1"/>
    </xf>
    <xf numFmtId="189" fontId="13" fillId="0" borderId="0" xfId="0" applyNumberFormat="1" applyFont="1" applyBorder="1" applyAlignment="1" applyProtection="1">
      <alignment vertical="top"/>
      <protection locked="0"/>
    </xf>
    <xf numFmtId="189" fontId="13" fillId="0" borderId="10" xfId="0" applyNumberFormat="1" applyFont="1" applyFill="1" applyBorder="1" applyAlignment="1" applyProtection="1">
      <alignment vertical="top"/>
      <protection locked="0"/>
    </xf>
    <xf numFmtId="189" fontId="17" fillId="0" borderId="10" xfId="0" applyNumberFormat="1" applyFont="1" applyBorder="1" applyAlignment="1" applyProtection="1">
      <alignment vertical="top"/>
      <protection locked="0"/>
    </xf>
    <xf numFmtId="0" fontId="13" fillId="0" borderId="10" xfId="0" applyFont="1" applyBorder="1" applyAlignment="1" applyProtection="1">
      <alignment vertical="top" wrapText="1"/>
      <protection locked="0"/>
    </xf>
    <xf numFmtId="0" fontId="13" fillId="0" borderId="14" xfId="0" applyFont="1" applyBorder="1" applyAlignment="1">
      <alignment vertical="top"/>
    </xf>
    <xf numFmtId="0" fontId="13" fillId="0" borderId="20" xfId="0" applyFont="1" applyBorder="1" applyAlignment="1" applyProtection="1">
      <alignment vertical="top"/>
      <protection locked="0"/>
    </xf>
    <xf numFmtId="0" fontId="9" fillId="0" borderId="10" xfId="0" applyFont="1" applyBorder="1" applyAlignment="1" applyProtection="1">
      <alignment wrapText="1"/>
      <protection locked="0"/>
    </xf>
    <xf numFmtId="189" fontId="13" fillId="0" borderId="10" xfId="0" applyNumberFormat="1" applyFont="1" applyFill="1" applyBorder="1" applyAlignment="1" applyProtection="1">
      <alignment vertical="top"/>
      <protection locked="0"/>
    </xf>
    <xf numFmtId="0" fontId="9" fillId="0" borderId="11" xfId="0" applyFont="1" applyFill="1" applyBorder="1" applyAlignment="1" applyProtection="1">
      <alignment horizontal="center" vertical="center" wrapText="1"/>
      <protection locked="0"/>
    </xf>
    <xf numFmtId="0" fontId="9" fillId="0" borderId="14" xfId="0" applyFont="1" applyBorder="1" applyAlignment="1" applyProtection="1">
      <alignment wrapText="1"/>
      <protection locked="0"/>
    </xf>
    <xf numFmtId="189" fontId="65" fillId="0" borderId="10" xfId="0" applyNumberFormat="1" applyFont="1" applyBorder="1" applyAlignment="1" applyProtection="1">
      <alignment vertical="top"/>
      <protection locked="0"/>
    </xf>
    <xf numFmtId="0" fontId="26" fillId="0" borderId="10" xfId="0" applyFont="1" applyBorder="1" applyAlignment="1" applyProtection="1">
      <alignment wrapText="1"/>
      <protection locked="0"/>
    </xf>
    <xf numFmtId="0" fontId="19" fillId="0" borderId="10" xfId="0" applyFont="1" applyBorder="1" applyAlignment="1" applyProtection="1">
      <alignment wrapText="1"/>
      <protection locked="0"/>
    </xf>
    <xf numFmtId="0" fontId="66" fillId="0" borderId="0" xfId="0" applyFont="1" applyAlignment="1">
      <alignment wrapText="1"/>
    </xf>
    <xf numFmtId="0" fontId="64" fillId="0" borderId="10" xfId="0" applyFont="1" applyBorder="1" applyAlignment="1">
      <alignment wrapText="1"/>
    </xf>
    <xf numFmtId="189" fontId="13" fillId="0" borderId="10" xfId="0" applyNumberFormat="1" applyFont="1" applyBorder="1" applyAlignment="1">
      <alignment vertical="top"/>
    </xf>
    <xf numFmtId="190" fontId="13" fillId="0" borderId="10" xfId="0" applyNumberFormat="1" applyFont="1" applyBorder="1" applyAlignment="1">
      <alignment vertical="top"/>
    </xf>
    <xf numFmtId="189" fontId="3" fillId="0" borderId="10" xfId="0" applyNumberFormat="1" applyFont="1" applyBorder="1" applyAlignment="1">
      <alignment vertical="top"/>
    </xf>
    <xf numFmtId="189" fontId="13" fillId="0" borderId="10" xfId="0" applyNumberFormat="1" applyFont="1" applyFill="1" applyBorder="1" applyAlignment="1">
      <alignment vertical="top"/>
    </xf>
    <xf numFmtId="189" fontId="13" fillId="0" borderId="10" xfId="0" applyNumberFormat="1" applyFont="1" applyBorder="1" applyAlignment="1">
      <alignment vertical="top"/>
    </xf>
    <xf numFmtId="190" fontId="13" fillId="0" borderId="10" xfId="0" applyNumberFormat="1" applyFont="1" applyBorder="1" applyAlignment="1">
      <alignment vertical="top"/>
    </xf>
    <xf numFmtId="2" fontId="13" fillId="0" borderId="10" xfId="0" applyNumberFormat="1" applyFont="1" applyBorder="1" applyAlignment="1">
      <alignment vertical="top"/>
    </xf>
    <xf numFmtId="189" fontId="13" fillId="0" borderId="19" xfId="0" applyNumberFormat="1" applyFont="1" applyFill="1" applyBorder="1" applyAlignment="1" applyProtection="1">
      <alignment vertical="top"/>
      <protection locked="0"/>
    </xf>
    <xf numFmtId="189" fontId="13" fillId="0" borderId="19" xfId="0" applyNumberFormat="1" applyFont="1" applyBorder="1" applyAlignment="1" applyProtection="1">
      <alignment vertical="top"/>
      <protection locked="0"/>
    </xf>
    <xf numFmtId="189" fontId="13" fillId="0" borderId="20" xfId="0" applyNumberFormat="1" applyFont="1" applyFill="1" applyBorder="1" applyAlignment="1">
      <alignment vertical="top"/>
    </xf>
    <xf numFmtId="189" fontId="13" fillId="0" borderId="20" xfId="0" applyNumberFormat="1" applyFont="1" applyBorder="1" applyAlignment="1">
      <alignment vertical="top"/>
    </xf>
    <xf numFmtId="0" fontId="4" fillId="0" borderId="0" xfId="0" applyFont="1" applyAlignment="1">
      <alignment wrapText="1"/>
    </xf>
    <xf numFmtId="189" fontId="19" fillId="0" borderId="0" xfId="0" applyNumberFormat="1" applyFont="1" applyBorder="1" applyAlignment="1">
      <alignment/>
    </xf>
    <xf numFmtId="190" fontId="19" fillId="0" borderId="0" xfId="0" applyNumberFormat="1" applyFont="1" applyBorder="1" applyAlignment="1">
      <alignment/>
    </xf>
    <xf numFmtId="0" fontId="29" fillId="0" borderId="0" xfId="0" applyFont="1" applyAlignment="1">
      <alignment/>
    </xf>
    <xf numFmtId="0" fontId="6" fillId="0" borderId="0" xfId="0" applyFont="1" applyAlignment="1" applyProtection="1">
      <alignment horizontal="center" wrapText="1"/>
      <protection locked="0"/>
    </xf>
    <xf numFmtId="0" fontId="0" fillId="0" borderId="0" xfId="0" applyAlignment="1">
      <alignment horizontal="center" wrapText="1"/>
    </xf>
    <xf numFmtId="0" fontId="19" fillId="0" borderId="0" xfId="0" applyFont="1" applyAlignment="1" applyProtection="1">
      <alignment wrapText="1"/>
      <protection locked="0"/>
    </xf>
    <xf numFmtId="0" fontId="24" fillId="0" borderId="0" xfId="0" applyFont="1" applyAlignment="1">
      <alignment wrapText="1"/>
    </xf>
    <xf numFmtId="0" fontId="9" fillId="0" borderId="0" xfId="0" applyFont="1" applyAlignment="1">
      <alignment wrapText="1"/>
    </xf>
    <xf numFmtId="0" fontId="15" fillId="0" borderId="0" xfId="0" applyFont="1" applyAlignment="1">
      <alignment wrapText="1"/>
    </xf>
    <xf numFmtId="0" fontId="19" fillId="0" borderId="0" xfId="0" applyFont="1" applyAlignment="1">
      <alignment wrapText="1"/>
    </xf>
    <xf numFmtId="0" fontId="29"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19"/>
  <sheetViews>
    <sheetView tabSelected="1" view="pageBreakPreview" zoomScale="170" zoomScaleSheetLayoutView="170" zoomScalePageLayoutView="0" workbookViewId="0" topLeftCell="C1">
      <pane ySplit="5" topLeftCell="A6" activePane="bottomLeft" state="frozen"/>
      <selection pane="topLeft" activeCell="A1" sqref="A1"/>
      <selection pane="bottomLeft" activeCell="H3" sqref="H3:J3"/>
    </sheetView>
  </sheetViews>
  <sheetFormatPr defaultColWidth="9.140625" defaultRowHeight="12.75"/>
  <cols>
    <col min="1" max="1" width="45.00390625" style="2" customWidth="1"/>
    <col min="2" max="2" width="7.8515625" style="2" customWidth="1"/>
    <col min="3" max="3" width="16.8515625" style="2" customWidth="1"/>
    <col min="4" max="4" width="15.421875" style="2" customWidth="1"/>
    <col min="5" max="5" width="15.140625" style="2" customWidth="1"/>
    <col min="6" max="6" width="12.8515625" style="2" customWidth="1"/>
    <col min="7" max="7" width="13.140625" style="2" customWidth="1"/>
    <col min="8" max="8" width="11.140625" style="2" customWidth="1"/>
    <col min="9" max="9" width="11.57421875" style="2" customWidth="1"/>
    <col min="10" max="10" width="11.28125" style="2" customWidth="1"/>
    <col min="11" max="11" width="0" style="2" hidden="1" customWidth="1"/>
    <col min="12" max="12" width="12.00390625" style="2" customWidth="1"/>
    <col min="13" max="16384" width="9.140625" style="2" customWidth="1"/>
  </cols>
  <sheetData>
    <row r="1" spans="7:10" ht="11.25" customHeight="1">
      <c r="G1" s="109" t="s">
        <v>109</v>
      </c>
      <c r="H1" s="106"/>
      <c r="I1" s="106"/>
      <c r="J1" s="27"/>
    </row>
    <row r="2" spans="7:10" ht="11.25" customHeight="1">
      <c r="G2" s="99"/>
      <c r="H2" s="110" t="s">
        <v>110</v>
      </c>
      <c r="I2" s="110"/>
      <c r="J2" s="102"/>
    </row>
    <row r="3" spans="7:10" ht="15.75">
      <c r="G3" s="20"/>
      <c r="H3" s="107" t="s">
        <v>111</v>
      </c>
      <c r="I3" s="108"/>
      <c r="J3" s="108"/>
    </row>
    <row r="4" spans="1:10" ht="14.25" customHeight="1">
      <c r="A4" s="103" t="s">
        <v>106</v>
      </c>
      <c r="B4" s="104"/>
      <c r="C4" s="104"/>
      <c r="D4" s="104"/>
      <c r="E4" s="104"/>
      <c r="F4" s="104"/>
      <c r="G4" s="104"/>
      <c r="H4" s="104"/>
      <c r="I4" s="104"/>
      <c r="J4" s="104"/>
    </row>
    <row r="5" spans="1:10" ht="33" customHeight="1">
      <c r="A5" s="16"/>
      <c r="B5" s="16"/>
      <c r="C5" s="81" t="s">
        <v>79</v>
      </c>
      <c r="D5" s="17" t="s">
        <v>80</v>
      </c>
      <c r="E5" s="17" t="s">
        <v>81</v>
      </c>
      <c r="F5" s="18" t="s">
        <v>82</v>
      </c>
      <c r="G5" s="18" t="s">
        <v>83</v>
      </c>
      <c r="H5" s="18" t="s">
        <v>84</v>
      </c>
      <c r="I5" s="18" t="s">
        <v>85</v>
      </c>
      <c r="J5" s="14"/>
    </row>
    <row r="6" spans="1:10" ht="9.75" customHeight="1">
      <c r="A6" s="24" t="s">
        <v>0</v>
      </c>
      <c r="B6" s="25"/>
      <c r="C6" s="26"/>
      <c r="D6" s="27"/>
      <c r="E6" s="26"/>
      <c r="F6" s="28"/>
      <c r="G6" s="28"/>
      <c r="H6" s="28"/>
      <c r="I6" s="29"/>
      <c r="J6" s="14"/>
    </row>
    <row r="7" spans="1:10" ht="15.75">
      <c r="A7" s="30" t="s">
        <v>28</v>
      </c>
      <c r="B7" s="50">
        <v>110100</v>
      </c>
      <c r="C7" s="51">
        <v>24233.576</v>
      </c>
      <c r="D7" s="52">
        <v>29642</v>
      </c>
      <c r="E7" s="51">
        <v>30057.89309</v>
      </c>
      <c r="F7" s="88">
        <f aca="true" t="shared" si="0" ref="F7:F98">E7-C7</f>
        <v>5824.3170900000005</v>
      </c>
      <c r="G7" s="88">
        <f aca="true" t="shared" si="1" ref="G7:G98">E7-D7</f>
        <v>415.8930900000014</v>
      </c>
      <c r="H7" s="89">
        <f>E7/C7*100</f>
        <v>124.03408019518042</v>
      </c>
      <c r="I7" s="89">
        <f>E7/D7*100</f>
        <v>101.40305340395386</v>
      </c>
      <c r="J7" s="14"/>
    </row>
    <row r="8" spans="1:10" ht="15.75">
      <c r="A8" s="30" t="s">
        <v>4</v>
      </c>
      <c r="B8" s="55">
        <v>220900</v>
      </c>
      <c r="C8" s="51">
        <v>48.743</v>
      </c>
      <c r="D8" s="56">
        <v>66.8</v>
      </c>
      <c r="E8" s="51">
        <v>76.14053</v>
      </c>
      <c r="F8" s="88">
        <f t="shared" si="0"/>
        <v>27.397529999999996</v>
      </c>
      <c r="G8" s="88">
        <f t="shared" si="1"/>
        <v>9.340530000000001</v>
      </c>
      <c r="H8" s="89">
        <f aca="true" t="shared" si="2" ref="H8:H99">E8/C8*100</f>
        <v>156.20813244978766</v>
      </c>
      <c r="I8" s="89">
        <f aca="true" t="shared" si="3" ref="I8:I99">E8/D8*100</f>
        <v>113.98282934131736</v>
      </c>
      <c r="J8" s="14"/>
    </row>
    <row r="9" spans="1:10" ht="15.75">
      <c r="A9" s="30" t="s">
        <v>1</v>
      </c>
      <c r="B9" s="57">
        <v>110200</v>
      </c>
      <c r="C9" s="51">
        <v>40.519</v>
      </c>
      <c r="D9" s="51">
        <v>3</v>
      </c>
      <c r="E9" s="51">
        <v>48.50176</v>
      </c>
      <c r="F9" s="88">
        <f t="shared" si="0"/>
        <v>7.982759999999999</v>
      </c>
      <c r="G9" s="88">
        <f t="shared" si="1"/>
        <v>45.50176</v>
      </c>
      <c r="H9" s="89">
        <f t="shared" si="2"/>
        <v>119.70127594461857</v>
      </c>
      <c r="I9" s="89">
        <f t="shared" si="3"/>
        <v>1616.725333333333</v>
      </c>
      <c r="J9" s="14"/>
    </row>
    <row r="10" spans="1:10" ht="24">
      <c r="A10" s="31" t="s">
        <v>105</v>
      </c>
      <c r="B10" s="57">
        <v>130301</v>
      </c>
      <c r="C10" s="51"/>
      <c r="D10" s="51"/>
      <c r="E10" s="51">
        <v>0.07826</v>
      </c>
      <c r="F10" s="88"/>
      <c r="G10" s="88"/>
      <c r="H10" s="89"/>
      <c r="I10" s="89"/>
      <c r="J10" s="14"/>
    </row>
    <row r="11" spans="1:10" ht="15.75">
      <c r="A11" s="31" t="s">
        <v>76</v>
      </c>
      <c r="B11" s="57">
        <v>140219</v>
      </c>
      <c r="C11" s="51">
        <v>397.956</v>
      </c>
      <c r="D11" s="51">
        <v>327.2</v>
      </c>
      <c r="E11" s="51"/>
      <c r="F11" s="88">
        <f t="shared" si="0"/>
        <v>-397.956</v>
      </c>
      <c r="G11" s="88">
        <f t="shared" si="1"/>
        <v>-327.2</v>
      </c>
      <c r="H11" s="89">
        <f t="shared" si="2"/>
        <v>0</v>
      </c>
      <c r="I11" s="89">
        <f t="shared" si="3"/>
        <v>0</v>
      </c>
      <c r="J11" s="14"/>
    </row>
    <row r="12" spans="1:10" ht="24">
      <c r="A12" s="31" t="s">
        <v>77</v>
      </c>
      <c r="B12" s="57">
        <v>140319</v>
      </c>
      <c r="C12" s="51">
        <v>1297.61</v>
      </c>
      <c r="D12" s="51">
        <v>1363.6</v>
      </c>
      <c r="E12" s="51"/>
      <c r="F12" s="88">
        <f t="shared" si="0"/>
        <v>-1297.61</v>
      </c>
      <c r="G12" s="88">
        <f t="shared" si="1"/>
        <v>-1363.6</v>
      </c>
      <c r="H12" s="89">
        <f t="shared" si="2"/>
        <v>0</v>
      </c>
      <c r="I12" s="89">
        <f t="shared" si="3"/>
        <v>0</v>
      </c>
      <c r="J12" s="14"/>
    </row>
    <row r="13" spans="1:10" ht="24">
      <c r="A13" s="31" t="s">
        <v>59</v>
      </c>
      <c r="B13" s="57">
        <v>140400</v>
      </c>
      <c r="C13" s="51">
        <v>4961.375</v>
      </c>
      <c r="D13" s="51">
        <v>1643</v>
      </c>
      <c r="E13" s="51">
        <v>1703.5148</v>
      </c>
      <c r="F13" s="88">
        <f t="shared" si="0"/>
        <v>-3257.8602</v>
      </c>
      <c r="G13" s="88">
        <f t="shared" si="1"/>
        <v>60.51479999999992</v>
      </c>
      <c r="H13" s="89">
        <f t="shared" si="2"/>
        <v>34.335538031291726</v>
      </c>
      <c r="I13" s="89">
        <f t="shared" si="3"/>
        <v>103.683189287888</v>
      </c>
      <c r="J13" s="14"/>
    </row>
    <row r="14" spans="1:10" ht="32.25" customHeight="1">
      <c r="A14" s="31" t="s">
        <v>67</v>
      </c>
      <c r="B14" s="57">
        <v>180101</v>
      </c>
      <c r="C14" s="51">
        <v>2.567</v>
      </c>
      <c r="D14" s="51">
        <v>0.7</v>
      </c>
      <c r="E14" s="51">
        <v>6.67086</v>
      </c>
      <c r="F14" s="88">
        <f t="shared" si="0"/>
        <v>4.10386</v>
      </c>
      <c r="G14" s="88">
        <f t="shared" si="1"/>
        <v>5.97086</v>
      </c>
      <c r="H14" s="89">
        <f t="shared" si="2"/>
        <v>259.86988702765876</v>
      </c>
      <c r="I14" s="89">
        <f t="shared" si="3"/>
        <v>952.9800000000001</v>
      </c>
      <c r="J14" s="14"/>
    </row>
    <row r="15" spans="1:10" ht="32.25" customHeight="1">
      <c r="A15" s="31" t="s">
        <v>68</v>
      </c>
      <c r="B15" s="57">
        <v>180102</v>
      </c>
      <c r="C15" s="51">
        <v>8.385</v>
      </c>
      <c r="D15" s="51">
        <v>3.2</v>
      </c>
      <c r="E15" s="51">
        <v>4.15578</v>
      </c>
      <c r="F15" s="88">
        <f t="shared" si="0"/>
        <v>-4.22922</v>
      </c>
      <c r="G15" s="88">
        <f t="shared" si="1"/>
        <v>0.9557799999999999</v>
      </c>
      <c r="H15" s="89">
        <f t="shared" si="2"/>
        <v>49.56207513416816</v>
      </c>
      <c r="I15" s="89">
        <f t="shared" si="3"/>
        <v>129.868125</v>
      </c>
      <c r="J15" s="14"/>
    </row>
    <row r="16" spans="1:10" ht="31.5" customHeight="1">
      <c r="A16" s="31" t="s">
        <v>69</v>
      </c>
      <c r="B16" s="57">
        <v>180103</v>
      </c>
      <c r="C16" s="51">
        <v>52.257</v>
      </c>
      <c r="D16" s="51">
        <v>19.7</v>
      </c>
      <c r="E16" s="51">
        <v>22.79188</v>
      </c>
      <c r="F16" s="88">
        <f t="shared" si="0"/>
        <v>-29.46512</v>
      </c>
      <c r="G16" s="88">
        <f t="shared" si="1"/>
        <v>3.0918799999999997</v>
      </c>
      <c r="H16" s="89">
        <f t="shared" si="2"/>
        <v>43.61497981131714</v>
      </c>
      <c r="I16" s="89">
        <f t="shared" si="3"/>
        <v>115.69482233502538</v>
      </c>
      <c r="J16" s="14"/>
    </row>
    <row r="17" spans="1:10" ht="32.25" customHeight="1">
      <c r="A17" s="31" t="s">
        <v>70</v>
      </c>
      <c r="B17" s="57">
        <v>180104</v>
      </c>
      <c r="C17" s="51">
        <v>450.179</v>
      </c>
      <c r="D17" s="51">
        <v>587.4</v>
      </c>
      <c r="E17" s="51">
        <v>609.19463</v>
      </c>
      <c r="F17" s="88">
        <f t="shared" si="0"/>
        <v>159.01563</v>
      </c>
      <c r="G17" s="88">
        <f t="shared" si="1"/>
        <v>21.794629999999984</v>
      </c>
      <c r="H17" s="89">
        <f t="shared" si="2"/>
        <v>135.32275605925642</v>
      </c>
      <c r="I17" s="89">
        <f t="shared" si="3"/>
        <v>103.71035580524344</v>
      </c>
      <c r="J17" s="14"/>
    </row>
    <row r="18" spans="1:10" ht="12" customHeight="1" hidden="1">
      <c r="A18" s="31"/>
      <c r="B18" s="57"/>
      <c r="C18" s="51"/>
      <c r="D18" s="51"/>
      <c r="E18" s="51"/>
      <c r="F18" s="53">
        <f>E18-C18</f>
        <v>0</v>
      </c>
      <c r="G18" s="53">
        <f>E18-D18</f>
        <v>0</v>
      </c>
      <c r="H18" s="54" t="e">
        <f>E18/C18*100</f>
        <v>#DIV/0!</v>
      </c>
      <c r="I18" s="54" t="e">
        <f>E18/D18*100</f>
        <v>#DIV/0!</v>
      </c>
      <c r="J18" s="14"/>
    </row>
    <row r="19" spans="1:10" ht="12" customHeight="1" hidden="1">
      <c r="A19" s="30"/>
      <c r="B19" s="58"/>
      <c r="C19" s="51"/>
      <c r="D19" s="51"/>
      <c r="E19" s="51"/>
      <c r="F19" s="53">
        <f>E19-C19</f>
        <v>0</v>
      </c>
      <c r="G19" s="53">
        <f>E19-D19</f>
        <v>0</v>
      </c>
      <c r="H19" s="54" t="e">
        <f>E19/C19*100</f>
        <v>#DIV/0!</v>
      </c>
      <c r="I19" s="54" t="e">
        <f>E19/D19*100</f>
        <v>#DIV/0!</v>
      </c>
      <c r="J19" s="14"/>
    </row>
    <row r="20" spans="1:10" ht="12.75" customHeight="1">
      <c r="A20" s="32" t="s">
        <v>60</v>
      </c>
      <c r="B20" s="57"/>
      <c r="C20" s="80">
        <f>C22+C23+C24+C25</f>
        <v>4267.023999999999</v>
      </c>
      <c r="D20" s="51">
        <f>D22+D23+D24+D25</f>
        <v>4615.2</v>
      </c>
      <c r="E20" s="51">
        <f>E22+E23+E24+E25</f>
        <v>4900.21657</v>
      </c>
      <c r="F20" s="88">
        <f t="shared" si="0"/>
        <v>633.1925700000002</v>
      </c>
      <c r="G20" s="88">
        <f t="shared" si="1"/>
        <v>285.0165699999998</v>
      </c>
      <c r="H20" s="89">
        <f t="shared" si="2"/>
        <v>114.83920807569868</v>
      </c>
      <c r="I20" s="89">
        <f t="shared" si="3"/>
        <v>106.17560604090829</v>
      </c>
      <c r="J20" s="14"/>
    </row>
    <row r="21" spans="1:10" s="23" customFormat="1" ht="12" customHeight="1">
      <c r="A21" s="33" t="s">
        <v>61</v>
      </c>
      <c r="B21" s="59"/>
      <c r="C21" s="80"/>
      <c r="D21" s="51"/>
      <c r="E21" s="51"/>
      <c r="F21" s="88">
        <f t="shared" si="0"/>
        <v>0</v>
      </c>
      <c r="G21" s="88">
        <f t="shared" si="1"/>
        <v>0</v>
      </c>
      <c r="H21" s="89"/>
      <c r="I21" s="89"/>
      <c r="J21" s="22"/>
    </row>
    <row r="22" spans="1:10" ht="15.75">
      <c r="A22" s="31" t="s">
        <v>53</v>
      </c>
      <c r="B22" s="57">
        <v>180105</v>
      </c>
      <c r="C22" s="51">
        <v>941.601</v>
      </c>
      <c r="D22" s="51">
        <v>1710</v>
      </c>
      <c r="E22" s="51">
        <v>1803.06</v>
      </c>
      <c r="F22" s="88">
        <f t="shared" si="0"/>
        <v>861.459</v>
      </c>
      <c r="G22" s="88">
        <f t="shared" si="1"/>
        <v>93.05999999999995</v>
      </c>
      <c r="H22" s="89">
        <f t="shared" si="2"/>
        <v>191.48875160497917</v>
      </c>
      <c r="I22" s="89">
        <f t="shared" si="3"/>
        <v>105.4421052631579</v>
      </c>
      <c r="J22" s="14"/>
    </row>
    <row r="23" spans="1:10" ht="15.75">
      <c r="A23" s="31" t="s">
        <v>54</v>
      </c>
      <c r="B23" s="57">
        <v>180106</v>
      </c>
      <c r="C23" s="80">
        <v>2185.546</v>
      </c>
      <c r="D23" s="51">
        <v>1990</v>
      </c>
      <c r="E23" s="51">
        <v>2119.19522</v>
      </c>
      <c r="F23" s="88">
        <f t="shared" si="0"/>
        <v>-66.35077999999976</v>
      </c>
      <c r="G23" s="88">
        <f t="shared" si="1"/>
        <v>129.19522000000006</v>
      </c>
      <c r="H23" s="89">
        <f t="shared" si="2"/>
        <v>96.96410965497867</v>
      </c>
      <c r="I23" s="89">
        <f t="shared" si="3"/>
        <v>106.49222211055276</v>
      </c>
      <c r="J23" s="14"/>
    </row>
    <row r="24" spans="1:10" ht="15.75">
      <c r="A24" s="31" t="s">
        <v>55</v>
      </c>
      <c r="B24" s="57">
        <v>180107</v>
      </c>
      <c r="C24" s="51">
        <v>90.991</v>
      </c>
      <c r="D24" s="51">
        <v>62.2</v>
      </c>
      <c r="E24" s="51">
        <v>112.42132</v>
      </c>
      <c r="F24" s="88">
        <f t="shared" si="0"/>
        <v>21.430319999999995</v>
      </c>
      <c r="G24" s="88">
        <f t="shared" si="1"/>
        <v>50.22131999999999</v>
      </c>
      <c r="H24" s="89">
        <f t="shared" si="2"/>
        <v>123.55213152949192</v>
      </c>
      <c r="I24" s="89">
        <f t="shared" si="3"/>
        <v>180.74167202572346</v>
      </c>
      <c r="J24" s="14"/>
    </row>
    <row r="25" spans="1:10" ht="15.75">
      <c r="A25" s="31" t="s">
        <v>56</v>
      </c>
      <c r="B25" s="57">
        <v>180109</v>
      </c>
      <c r="C25" s="51">
        <v>1048.886</v>
      </c>
      <c r="D25" s="51">
        <v>853</v>
      </c>
      <c r="E25" s="51">
        <v>865.54003</v>
      </c>
      <c r="F25" s="88">
        <f t="shared" si="0"/>
        <v>-183.34596999999997</v>
      </c>
      <c r="G25" s="88">
        <f t="shared" si="1"/>
        <v>12.540030000000002</v>
      </c>
      <c r="H25" s="89">
        <f t="shared" si="2"/>
        <v>82.51993352947794</v>
      </c>
      <c r="I25" s="89">
        <f t="shared" si="3"/>
        <v>101.47010902696366</v>
      </c>
      <c r="J25" s="14"/>
    </row>
    <row r="26" spans="1:10" ht="15.75">
      <c r="A26" s="31" t="s">
        <v>74</v>
      </c>
      <c r="B26" s="57">
        <v>180110</v>
      </c>
      <c r="C26" s="51">
        <v>18.783</v>
      </c>
      <c r="D26" s="51"/>
      <c r="E26" s="51">
        <v>14.58333</v>
      </c>
      <c r="F26" s="88">
        <f t="shared" si="0"/>
        <v>-4.199670000000001</v>
      </c>
      <c r="G26" s="88">
        <f t="shared" si="1"/>
        <v>14.58333</v>
      </c>
      <c r="H26" s="89">
        <f t="shared" si="2"/>
        <v>77.64111164350741</v>
      </c>
      <c r="I26" s="89" t="e">
        <f t="shared" si="3"/>
        <v>#DIV/0!</v>
      </c>
      <c r="J26" s="14"/>
    </row>
    <row r="27" spans="1:10" ht="15.75">
      <c r="A27" s="31" t="s">
        <v>75</v>
      </c>
      <c r="B27" s="57">
        <v>180111</v>
      </c>
      <c r="C27" s="51"/>
      <c r="D27" s="51"/>
      <c r="E27" s="51">
        <v>80.40738</v>
      </c>
      <c r="F27" s="88">
        <f t="shared" si="0"/>
        <v>80.40738</v>
      </c>
      <c r="G27" s="88">
        <f t="shared" si="1"/>
        <v>80.40738</v>
      </c>
      <c r="H27" s="89" t="e">
        <f t="shared" si="2"/>
        <v>#DIV/0!</v>
      </c>
      <c r="I27" s="89" t="e">
        <f t="shared" si="3"/>
        <v>#DIV/0!</v>
      </c>
      <c r="J27" s="14"/>
    </row>
    <row r="28" spans="1:10" ht="15.75">
      <c r="A28" s="30" t="s">
        <v>30</v>
      </c>
      <c r="B28" s="58">
        <v>180200</v>
      </c>
      <c r="C28" s="51">
        <v>23.134</v>
      </c>
      <c r="D28" s="51">
        <v>21.6</v>
      </c>
      <c r="E28" s="51">
        <v>21.904</v>
      </c>
      <c r="F28" s="88">
        <f t="shared" si="0"/>
        <v>-1.2300000000000004</v>
      </c>
      <c r="G28" s="88">
        <f t="shared" si="1"/>
        <v>0.3039999999999985</v>
      </c>
      <c r="H28" s="89">
        <f t="shared" si="2"/>
        <v>94.68315034148873</v>
      </c>
      <c r="I28" s="89">
        <f t="shared" si="3"/>
        <v>101.40740740740739</v>
      </c>
      <c r="J28" s="14"/>
    </row>
    <row r="29" spans="1:10" ht="15.75">
      <c r="A29" s="30" t="s">
        <v>29</v>
      </c>
      <c r="B29" s="58">
        <v>180300</v>
      </c>
      <c r="C29" s="51">
        <v>7.294</v>
      </c>
      <c r="D29" s="51">
        <v>5.2</v>
      </c>
      <c r="E29" s="51">
        <v>8.70432</v>
      </c>
      <c r="F29" s="88">
        <f t="shared" si="0"/>
        <v>1.4103199999999996</v>
      </c>
      <c r="G29" s="88">
        <f t="shared" si="1"/>
        <v>3.504319999999999</v>
      </c>
      <c r="H29" s="89">
        <f t="shared" si="2"/>
        <v>119.33534411845352</v>
      </c>
      <c r="I29" s="89">
        <f t="shared" si="3"/>
        <v>167.39076923076922</v>
      </c>
      <c r="J29" s="14"/>
    </row>
    <row r="30" spans="1:10" ht="15" customHeight="1">
      <c r="A30" s="30" t="s">
        <v>101</v>
      </c>
      <c r="B30" s="58">
        <v>180400</v>
      </c>
      <c r="C30" s="51">
        <v>0.1</v>
      </c>
      <c r="D30" s="51"/>
      <c r="E30" s="51"/>
      <c r="F30" s="88">
        <f t="shared" si="0"/>
        <v>-0.1</v>
      </c>
      <c r="G30" s="88">
        <f t="shared" si="1"/>
        <v>0</v>
      </c>
      <c r="H30" s="89">
        <f t="shared" si="2"/>
        <v>0</v>
      </c>
      <c r="I30" s="89" t="e">
        <f t="shared" si="3"/>
        <v>#DIV/0!</v>
      </c>
      <c r="J30" s="14"/>
    </row>
    <row r="31" spans="1:10" ht="15" customHeight="1">
      <c r="A31" s="30" t="s">
        <v>51</v>
      </c>
      <c r="B31" s="58">
        <v>180500</v>
      </c>
      <c r="C31" s="51">
        <v>6699.232</v>
      </c>
      <c r="D31" s="51">
        <v>8688.2</v>
      </c>
      <c r="E31" s="51">
        <v>8844.60856</v>
      </c>
      <c r="F31" s="88">
        <f t="shared" si="0"/>
        <v>2145.3765600000006</v>
      </c>
      <c r="G31" s="88">
        <f t="shared" si="1"/>
        <v>156.40855999999985</v>
      </c>
      <c r="H31" s="89">
        <f t="shared" si="2"/>
        <v>132.0242165072056</v>
      </c>
      <c r="I31" s="89">
        <f t="shared" si="3"/>
        <v>101.80024124674847</v>
      </c>
      <c r="J31" s="14"/>
    </row>
    <row r="32" spans="1:10" ht="15" customHeight="1" hidden="1">
      <c r="A32" s="30" t="s">
        <v>86</v>
      </c>
      <c r="B32" s="58">
        <v>190901</v>
      </c>
      <c r="C32" s="51"/>
      <c r="D32" s="51"/>
      <c r="E32" s="51"/>
      <c r="F32" s="88">
        <f t="shared" si="0"/>
        <v>0</v>
      </c>
      <c r="G32" s="88">
        <f t="shared" si="1"/>
        <v>0</v>
      </c>
      <c r="H32" s="89" t="e">
        <f t="shared" si="2"/>
        <v>#DIV/0!</v>
      </c>
      <c r="I32" s="89" t="e">
        <f t="shared" si="3"/>
        <v>#DIV/0!</v>
      </c>
      <c r="J32" s="14"/>
    </row>
    <row r="33" spans="1:10" ht="16.5" customHeight="1" hidden="1">
      <c r="A33" s="30" t="s">
        <v>100</v>
      </c>
      <c r="B33" s="58">
        <v>190901</v>
      </c>
      <c r="C33" s="51"/>
      <c r="D33" s="51"/>
      <c r="E33" s="51"/>
      <c r="F33" s="88">
        <f t="shared" si="0"/>
        <v>0</v>
      </c>
      <c r="G33" s="88">
        <f t="shared" si="1"/>
        <v>0</v>
      </c>
      <c r="H33" s="89" t="e">
        <f t="shared" si="2"/>
        <v>#DIV/0!</v>
      </c>
      <c r="I33" s="89" t="e">
        <f t="shared" si="3"/>
        <v>#DIV/0!</v>
      </c>
      <c r="J33" s="14"/>
    </row>
    <row r="34" spans="1:10" ht="15" customHeight="1">
      <c r="A34" s="30" t="s">
        <v>22</v>
      </c>
      <c r="B34" s="58">
        <v>210103</v>
      </c>
      <c r="C34" s="51">
        <v>1.266</v>
      </c>
      <c r="D34" s="51">
        <v>0.3</v>
      </c>
      <c r="E34" s="51">
        <v>4.36453</v>
      </c>
      <c r="F34" s="88">
        <f t="shared" si="0"/>
        <v>3.0985300000000002</v>
      </c>
      <c r="G34" s="88">
        <f t="shared" si="1"/>
        <v>4.06453</v>
      </c>
      <c r="H34" s="89">
        <f t="shared" si="2"/>
        <v>344.7496050552923</v>
      </c>
      <c r="I34" s="89">
        <f t="shared" si="3"/>
        <v>1454.8433333333335</v>
      </c>
      <c r="J34" s="14"/>
    </row>
    <row r="35" spans="1:10" ht="12.75" customHeight="1">
      <c r="A35" s="30" t="s">
        <v>5</v>
      </c>
      <c r="B35" s="58">
        <v>210805</v>
      </c>
      <c r="C35" s="51">
        <v>1.531</v>
      </c>
      <c r="D35" s="51"/>
      <c r="E35" s="51"/>
      <c r="F35" s="88">
        <f t="shared" si="0"/>
        <v>-1.531</v>
      </c>
      <c r="G35" s="88">
        <f t="shared" si="1"/>
        <v>0</v>
      </c>
      <c r="H35" s="89">
        <f t="shared" si="2"/>
        <v>0</v>
      </c>
      <c r="I35" s="89" t="e">
        <f t="shared" si="3"/>
        <v>#DIV/0!</v>
      </c>
      <c r="J35" s="14"/>
    </row>
    <row r="36" spans="1:10" ht="6.75" customHeight="1" hidden="1">
      <c r="A36" s="30" t="s">
        <v>73</v>
      </c>
      <c r="B36" s="58">
        <v>210809</v>
      </c>
      <c r="C36" s="51"/>
      <c r="D36" s="51"/>
      <c r="E36" s="51"/>
      <c r="F36" s="88">
        <f t="shared" si="0"/>
        <v>0</v>
      </c>
      <c r="G36" s="88">
        <f t="shared" si="1"/>
        <v>0</v>
      </c>
      <c r="H36" s="89" t="e">
        <f t="shared" si="2"/>
        <v>#DIV/0!</v>
      </c>
      <c r="I36" s="89" t="e">
        <f t="shared" si="3"/>
        <v>#DIV/0!</v>
      </c>
      <c r="J36" s="14"/>
    </row>
    <row r="37" spans="1:10" ht="15.75">
      <c r="A37" s="30" t="s">
        <v>13</v>
      </c>
      <c r="B37" s="58">
        <v>210811</v>
      </c>
      <c r="C37" s="51">
        <v>3.378</v>
      </c>
      <c r="D37" s="51">
        <v>6.4</v>
      </c>
      <c r="E37" s="51">
        <v>95.62386</v>
      </c>
      <c r="F37" s="88">
        <f t="shared" si="0"/>
        <v>92.24586</v>
      </c>
      <c r="G37" s="88">
        <f t="shared" si="1"/>
        <v>89.22385999999999</v>
      </c>
      <c r="H37" s="89">
        <f t="shared" si="2"/>
        <v>2830.7833037300175</v>
      </c>
      <c r="I37" s="89">
        <f t="shared" si="3"/>
        <v>1494.1228124999998</v>
      </c>
      <c r="J37" s="14"/>
    </row>
    <row r="38" spans="1:10" ht="15.75">
      <c r="A38" s="30" t="s">
        <v>62</v>
      </c>
      <c r="B38" s="58">
        <v>210815</v>
      </c>
      <c r="C38" s="51"/>
      <c r="D38" s="51"/>
      <c r="E38" s="51"/>
      <c r="F38" s="88">
        <f t="shared" si="0"/>
        <v>0</v>
      </c>
      <c r="G38" s="88">
        <f t="shared" si="1"/>
        <v>0</v>
      </c>
      <c r="H38" s="89" t="e">
        <f t="shared" si="2"/>
        <v>#DIV/0!</v>
      </c>
      <c r="I38" s="89" t="e">
        <f t="shared" si="3"/>
        <v>#DIV/0!</v>
      </c>
      <c r="J38" s="14"/>
    </row>
    <row r="39" spans="1:10" ht="24">
      <c r="A39" s="34" t="s">
        <v>66</v>
      </c>
      <c r="B39" s="58">
        <v>220103</v>
      </c>
      <c r="C39" s="51">
        <v>9.42</v>
      </c>
      <c r="D39" s="51">
        <v>10.5</v>
      </c>
      <c r="E39" s="51">
        <v>21.34</v>
      </c>
      <c r="F39" s="88">
        <f>E39-C39</f>
        <v>11.92</v>
      </c>
      <c r="G39" s="88">
        <f>E39-D39</f>
        <v>10.84</v>
      </c>
      <c r="H39" s="89">
        <f>E39/C39*100</f>
        <v>226.53927813163483</v>
      </c>
      <c r="I39" s="89">
        <f>E39/D39*100</f>
        <v>203.2380952380952</v>
      </c>
      <c r="J39" s="14"/>
    </row>
    <row r="40" spans="1:10" ht="15.75">
      <c r="A40" s="30" t="s">
        <v>57</v>
      </c>
      <c r="B40" s="58">
        <v>220125</v>
      </c>
      <c r="C40" s="51">
        <v>970.747</v>
      </c>
      <c r="D40" s="51">
        <v>345.1</v>
      </c>
      <c r="E40" s="51">
        <v>355.17583</v>
      </c>
      <c r="F40" s="88">
        <f t="shared" si="0"/>
        <v>-615.5711699999999</v>
      </c>
      <c r="G40" s="88">
        <f t="shared" si="1"/>
        <v>10.075829999999996</v>
      </c>
      <c r="H40" s="89">
        <f t="shared" si="2"/>
        <v>36.587888502359526</v>
      </c>
      <c r="I40" s="89">
        <f t="shared" si="3"/>
        <v>102.91968414952188</v>
      </c>
      <c r="J40" s="14"/>
    </row>
    <row r="41" spans="1:10" ht="20.25" customHeight="1">
      <c r="A41" s="30" t="s">
        <v>65</v>
      </c>
      <c r="B41" s="58">
        <v>220126</v>
      </c>
      <c r="C41" s="51">
        <v>135.292</v>
      </c>
      <c r="D41" s="51">
        <v>98.1</v>
      </c>
      <c r="E41" s="51">
        <v>102.018</v>
      </c>
      <c r="F41" s="88">
        <f>E41-C41</f>
        <v>-33.274</v>
      </c>
      <c r="G41" s="88">
        <f>E41-D41</f>
        <v>3.9180000000000064</v>
      </c>
      <c r="H41" s="89">
        <f>E41/C41*100</f>
        <v>75.40578896017503</v>
      </c>
      <c r="I41" s="89">
        <f>E41/D41*100</f>
        <v>103.99388379204895</v>
      </c>
      <c r="J41" s="14"/>
    </row>
    <row r="42" spans="1:10" ht="13.5" customHeight="1">
      <c r="A42" s="30" t="s">
        <v>72</v>
      </c>
      <c r="B42" s="58">
        <v>220129</v>
      </c>
      <c r="C42" s="51">
        <v>0.43</v>
      </c>
      <c r="D42" s="51"/>
      <c r="E42" s="51">
        <v>3.84</v>
      </c>
      <c r="F42" s="88">
        <f>E42-C42</f>
        <v>3.4099999999999997</v>
      </c>
      <c r="G42" s="88">
        <f>E42-D42</f>
        <v>3.84</v>
      </c>
      <c r="H42" s="89">
        <f>E42/C42*100</f>
        <v>893.0232558139535</v>
      </c>
      <c r="I42" s="89" t="e">
        <f>E42/D42*100</f>
        <v>#DIV/0!</v>
      </c>
      <c r="J42" s="14"/>
    </row>
    <row r="43" spans="1:10" ht="13.5" customHeight="1">
      <c r="A43" s="30" t="s">
        <v>3</v>
      </c>
      <c r="B43" s="58">
        <v>220804</v>
      </c>
      <c r="C43" s="51">
        <v>224.036</v>
      </c>
      <c r="D43" s="51">
        <v>177</v>
      </c>
      <c r="E43" s="51">
        <v>182.754</v>
      </c>
      <c r="F43" s="88">
        <f t="shared" si="0"/>
        <v>-41.28200000000001</v>
      </c>
      <c r="G43" s="88">
        <f t="shared" si="1"/>
        <v>5.753999999999991</v>
      </c>
      <c r="H43" s="89">
        <f t="shared" si="2"/>
        <v>81.57349711653484</v>
      </c>
      <c r="I43" s="89">
        <f t="shared" si="3"/>
        <v>103.25084745762712</v>
      </c>
      <c r="J43" s="14"/>
    </row>
    <row r="44" spans="1:10" ht="11.25" customHeight="1" hidden="1">
      <c r="A44" s="30" t="s">
        <v>64</v>
      </c>
      <c r="B44" s="58">
        <v>240300</v>
      </c>
      <c r="C44" s="51"/>
      <c r="D44" s="51"/>
      <c r="E44" s="51"/>
      <c r="F44" s="88">
        <f t="shared" si="0"/>
        <v>0</v>
      </c>
      <c r="G44" s="88">
        <f t="shared" si="1"/>
        <v>0</v>
      </c>
      <c r="H44" s="89" t="e">
        <f t="shared" si="2"/>
        <v>#DIV/0!</v>
      </c>
      <c r="I44" s="89" t="e">
        <f t="shared" si="3"/>
        <v>#DIV/0!</v>
      </c>
      <c r="J44" s="14"/>
    </row>
    <row r="45" spans="1:10" ht="14.25" customHeight="1">
      <c r="A45" s="30" t="s">
        <v>5</v>
      </c>
      <c r="B45" s="58">
        <v>240603</v>
      </c>
      <c r="C45" s="51">
        <v>510.35</v>
      </c>
      <c r="D45" s="51">
        <v>287.6</v>
      </c>
      <c r="E45" s="51">
        <v>413.02732</v>
      </c>
      <c r="F45" s="88">
        <f t="shared" si="0"/>
        <v>-97.32268000000005</v>
      </c>
      <c r="G45" s="88">
        <f t="shared" si="1"/>
        <v>125.42731999999995</v>
      </c>
      <c r="H45" s="89">
        <f t="shared" si="2"/>
        <v>80.93020868031742</v>
      </c>
      <c r="I45" s="89">
        <f t="shared" si="3"/>
        <v>143.61172461752432</v>
      </c>
      <c r="J45" s="14"/>
    </row>
    <row r="46" spans="1:10" ht="15" customHeight="1">
      <c r="A46" s="82" t="s">
        <v>87</v>
      </c>
      <c r="B46" s="60">
        <v>240619</v>
      </c>
      <c r="C46" s="51">
        <v>24.35</v>
      </c>
      <c r="D46" s="61"/>
      <c r="E46" s="51"/>
      <c r="F46" s="88">
        <f t="shared" si="0"/>
        <v>-24.35</v>
      </c>
      <c r="G46" s="88">
        <f t="shared" si="1"/>
        <v>0</v>
      </c>
      <c r="H46" s="89">
        <f t="shared" si="2"/>
        <v>0</v>
      </c>
      <c r="I46" s="89" t="e">
        <f t="shared" si="3"/>
        <v>#DIV/0!</v>
      </c>
      <c r="J46" s="14"/>
    </row>
    <row r="47" spans="1:10" ht="15.75" customHeight="1">
      <c r="A47" s="35" t="s">
        <v>31</v>
      </c>
      <c r="B47" s="60">
        <v>310102</v>
      </c>
      <c r="C47" s="51">
        <v>0.07</v>
      </c>
      <c r="D47" s="61"/>
      <c r="E47" s="51"/>
      <c r="F47" s="88">
        <f t="shared" si="0"/>
        <v>-0.07</v>
      </c>
      <c r="G47" s="88">
        <f t="shared" si="1"/>
        <v>0</v>
      </c>
      <c r="H47" s="89">
        <f t="shared" si="2"/>
        <v>0</v>
      </c>
      <c r="I47" s="89" t="e">
        <f t="shared" si="3"/>
        <v>#DIV/0!</v>
      </c>
      <c r="J47" s="14"/>
    </row>
    <row r="48" spans="1:10" ht="21.75" customHeight="1">
      <c r="A48" s="35" t="s">
        <v>52</v>
      </c>
      <c r="B48" s="60">
        <v>310200</v>
      </c>
      <c r="C48" s="61"/>
      <c r="D48" s="61"/>
      <c r="E48" s="51"/>
      <c r="F48" s="88">
        <f t="shared" si="0"/>
        <v>0</v>
      </c>
      <c r="G48" s="88">
        <f t="shared" si="1"/>
        <v>0</v>
      </c>
      <c r="H48" s="89" t="e">
        <f t="shared" si="2"/>
        <v>#DIV/0!</v>
      </c>
      <c r="I48" s="89" t="e">
        <f t="shared" si="3"/>
        <v>#DIV/0!</v>
      </c>
      <c r="J48" s="14"/>
    </row>
    <row r="49" spans="1:10" ht="14.25" customHeight="1">
      <c r="A49" s="36" t="s">
        <v>18</v>
      </c>
      <c r="B49" s="62"/>
      <c r="C49" s="91">
        <f>C7+C8+C9+C13+C14+C15+C16+C17+C19+C20+C27+C28+C29+C30+C31+C32+C34+C35+C36+C37+C38+C40+C43+C45+C47+C48+C26+C44+C42+C41+C39+C11+C12+C33+C46</f>
        <v>44389.604</v>
      </c>
      <c r="D49" s="91">
        <f>D7+D8+D9+D13+D14+D15+D16+D17+D19+D20+D27+D28+D29+D30+D31+D32+D34+D35+D36+D37+D38+D40+D43+D45+D47+D48+D26+D44+D42+D41+D39+D11+D12+D46</f>
        <v>47911.799999999996</v>
      </c>
      <c r="E49" s="92">
        <f>E7+E8+E9+E13+E14+E15+E16+E17+E19+E20+E27+E28+E29+E30+E31+E32+E34+E35+E36+E37+E38+E40+E43+E45+E47+E48+E26+E44+E42+E41+E39+E11+E12+E46+E10</f>
        <v>47577.50928999999</v>
      </c>
      <c r="F49" s="92">
        <f t="shared" si="0"/>
        <v>3187.905289999988</v>
      </c>
      <c r="G49" s="92">
        <f t="shared" si="1"/>
        <v>-334.2907100000084</v>
      </c>
      <c r="H49" s="93">
        <f t="shared" si="2"/>
        <v>107.18164841028992</v>
      </c>
      <c r="I49" s="94">
        <f t="shared" si="3"/>
        <v>99.30227895841941</v>
      </c>
      <c r="J49" s="11"/>
    </row>
    <row r="50" spans="1:10" ht="12.75" customHeight="1">
      <c r="A50" s="30" t="s">
        <v>58</v>
      </c>
      <c r="B50" s="58">
        <v>410201</v>
      </c>
      <c r="C50" s="52">
        <v>4142.7</v>
      </c>
      <c r="D50" s="52">
        <v>6824.4</v>
      </c>
      <c r="E50" s="52">
        <v>6824.4</v>
      </c>
      <c r="F50" s="88">
        <f t="shared" si="0"/>
        <v>2681.7</v>
      </c>
      <c r="G50" s="88">
        <f t="shared" si="1"/>
        <v>0</v>
      </c>
      <c r="H50" s="89">
        <f t="shared" si="2"/>
        <v>164.7331450503295</v>
      </c>
      <c r="I50" s="89">
        <f t="shared" si="3"/>
        <v>100</v>
      </c>
      <c r="J50" s="1"/>
    </row>
    <row r="51" spans="1:10" ht="0.75" customHeight="1" hidden="1">
      <c r="A51" s="30" t="s">
        <v>63</v>
      </c>
      <c r="B51" s="58">
        <v>410206</v>
      </c>
      <c r="C51" s="52"/>
      <c r="D51" s="52"/>
      <c r="E51" s="52"/>
      <c r="F51" s="88">
        <f t="shared" si="0"/>
        <v>0</v>
      </c>
      <c r="G51" s="88">
        <f t="shared" si="1"/>
        <v>0</v>
      </c>
      <c r="H51" s="89" t="e">
        <f t="shared" si="2"/>
        <v>#DIV/0!</v>
      </c>
      <c r="I51" s="89" t="e">
        <f t="shared" si="3"/>
        <v>#DIV/0!</v>
      </c>
      <c r="J51" s="1"/>
    </row>
    <row r="52" spans="1:10" ht="13.5" customHeight="1" hidden="1">
      <c r="A52" s="30" t="s">
        <v>44</v>
      </c>
      <c r="B52" s="58">
        <v>410211</v>
      </c>
      <c r="C52" s="58"/>
      <c r="D52" s="52"/>
      <c r="E52" s="52"/>
      <c r="F52" s="88">
        <f t="shared" si="0"/>
        <v>0</v>
      </c>
      <c r="G52" s="88">
        <f t="shared" si="1"/>
        <v>0</v>
      </c>
      <c r="H52" s="89" t="e">
        <f t="shared" si="2"/>
        <v>#DIV/0!</v>
      </c>
      <c r="I52" s="89" t="e">
        <f t="shared" si="3"/>
        <v>#DIV/0!</v>
      </c>
      <c r="J52" s="1"/>
    </row>
    <row r="53" spans="1:10" ht="0.75" customHeight="1" hidden="1">
      <c r="A53" s="30" t="s">
        <v>50</v>
      </c>
      <c r="B53" s="58">
        <v>410212</v>
      </c>
      <c r="C53" s="58"/>
      <c r="D53" s="52"/>
      <c r="E53" s="52"/>
      <c r="F53" s="88">
        <f t="shared" si="0"/>
        <v>0</v>
      </c>
      <c r="G53" s="88">
        <f t="shared" si="1"/>
        <v>0</v>
      </c>
      <c r="H53" s="89" t="e">
        <f t="shared" si="2"/>
        <v>#DIV/0!</v>
      </c>
      <c r="I53" s="89" t="e">
        <f t="shared" si="3"/>
        <v>#DIV/0!</v>
      </c>
      <c r="J53" s="1"/>
    </row>
    <row r="54" spans="1:10" ht="15.75" customHeight="1" hidden="1">
      <c r="A54" s="30" t="s">
        <v>45</v>
      </c>
      <c r="B54" s="58">
        <v>410213</v>
      </c>
      <c r="C54" s="63"/>
      <c r="D54" s="52"/>
      <c r="E54" s="52"/>
      <c r="F54" s="88">
        <f t="shared" si="0"/>
        <v>0</v>
      </c>
      <c r="G54" s="88">
        <f t="shared" si="1"/>
        <v>0</v>
      </c>
      <c r="H54" s="89" t="e">
        <f t="shared" si="2"/>
        <v>#DIV/0!</v>
      </c>
      <c r="I54" s="89" t="e">
        <f t="shared" si="3"/>
        <v>#DIV/0!</v>
      </c>
      <c r="J54" s="1"/>
    </row>
    <row r="55" spans="1:10" ht="16.5" customHeight="1" hidden="1">
      <c r="A55" s="30" t="s">
        <v>47</v>
      </c>
      <c r="B55" s="58">
        <v>410216</v>
      </c>
      <c r="C55" s="58"/>
      <c r="D55" s="52"/>
      <c r="E55" s="52"/>
      <c r="F55" s="88">
        <f t="shared" si="0"/>
        <v>0</v>
      </c>
      <c r="G55" s="88">
        <f t="shared" si="1"/>
        <v>0</v>
      </c>
      <c r="H55" s="89" t="e">
        <f t="shared" si="2"/>
        <v>#DIV/0!</v>
      </c>
      <c r="I55" s="89" t="e">
        <f t="shared" si="3"/>
        <v>#DIV/0!</v>
      </c>
      <c r="J55" s="1"/>
    </row>
    <row r="56" spans="1:10" ht="16.5" customHeight="1" hidden="1">
      <c r="A56" s="30" t="s">
        <v>48</v>
      </c>
      <c r="B56" s="58">
        <v>410217</v>
      </c>
      <c r="C56" s="58"/>
      <c r="D56" s="52"/>
      <c r="E56" s="52"/>
      <c r="F56" s="88">
        <f t="shared" si="0"/>
        <v>0</v>
      </c>
      <c r="G56" s="88">
        <f t="shared" si="1"/>
        <v>0</v>
      </c>
      <c r="H56" s="89" t="e">
        <f t="shared" si="2"/>
        <v>#DIV/0!</v>
      </c>
      <c r="I56" s="89" t="e">
        <f t="shared" si="3"/>
        <v>#DIV/0!</v>
      </c>
      <c r="J56" s="1"/>
    </row>
    <row r="57" spans="1:10" ht="0.75" customHeight="1" hidden="1">
      <c r="A57" s="30" t="s">
        <v>49</v>
      </c>
      <c r="B57" s="58">
        <v>410218</v>
      </c>
      <c r="C57" s="58"/>
      <c r="D57" s="52"/>
      <c r="E57" s="52"/>
      <c r="F57" s="88">
        <f t="shared" si="0"/>
        <v>0</v>
      </c>
      <c r="G57" s="88">
        <f t="shared" si="1"/>
        <v>0</v>
      </c>
      <c r="H57" s="89" t="e">
        <f t="shared" si="2"/>
        <v>#DIV/0!</v>
      </c>
      <c r="I57" s="89" t="e">
        <f t="shared" si="3"/>
        <v>#DIV/0!</v>
      </c>
      <c r="J57" s="1"/>
    </row>
    <row r="58" spans="1:10" ht="15.75">
      <c r="A58" s="36" t="s">
        <v>17</v>
      </c>
      <c r="B58" s="58">
        <v>410200</v>
      </c>
      <c r="C58" s="51">
        <f>SUM(C50:C57)</f>
        <v>4142.7</v>
      </c>
      <c r="D58" s="51">
        <f>SUM(D50:D57)</f>
        <v>6824.4</v>
      </c>
      <c r="E58" s="51">
        <f>SUM(E50:E57)</f>
        <v>6824.4</v>
      </c>
      <c r="F58" s="92">
        <f t="shared" si="0"/>
        <v>2681.7</v>
      </c>
      <c r="G58" s="92">
        <f t="shared" si="1"/>
        <v>0</v>
      </c>
      <c r="H58" s="93">
        <f t="shared" si="2"/>
        <v>164.7331450503295</v>
      </c>
      <c r="I58" s="93">
        <f t="shared" si="3"/>
        <v>100</v>
      </c>
      <c r="J58" s="1"/>
    </row>
    <row r="59" spans="1:10" ht="15.75">
      <c r="A59" s="30" t="s">
        <v>95</v>
      </c>
      <c r="B59" s="58">
        <v>410339</v>
      </c>
      <c r="C59" s="52">
        <v>15306.9</v>
      </c>
      <c r="D59" s="52">
        <v>18710.7</v>
      </c>
      <c r="E59" s="52">
        <v>18710.7</v>
      </c>
      <c r="F59" s="92">
        <f t="shared" si="0"/>
        <v>3403.800000000001</v>
      </c>
      <c r="G59" s="92">
        <f t="shared" si="1"/>
        <v>0</v>
      </c>
      <c r="H59" s="93">
        <f t="shared" si="2"/>
        <v>122.23703035885778</v>
      </c>
      <c r="I59" s="93">
        <f t="shared" si="3"/>
        <v>100</v>
      </c>
      <c r="J59" s="1"/>
    </row>
    <row r="60" spans="1:10" ht="15.75">
      <c r="A60" s="30" t="s">
        <v>96</v>
      </c>
      <c r="B60" s="58">
        <v>410342</v>
      </c>
      <c r="C60" s="52">
        <v>15570.8</v>
      </c>
      <c r="D60" s="52">
        <v>12096.3</v>
      </c>
      <c r="E60" s="52">
        <v>12096.3</v>
      </c>
      <c r="F60" s="92">
        <f t="shared" si="0"/>
        <v>-3474.5</v>
      </c>
      <c r="G60" s="92">
        <f>E60-D60</f>
        <v>0</v>
      </c>
      <c r="H60" s="93">
        <f t="shared" si="2"/>
        <v>77.68579649086752</v>
      </c>
      <c r="I60" s="93">
        <f>E60/D60*100</f>
        <v>100</v>
      </c>
      <c r="J60" s="1"/>
    </row>
    <row r="61" spans="1:10" ht="20.25" customHeight="1">
      <c r="A61" s="30" t="s">
        <v>98</v>
      </c>
      <c r="B61" s="58">
        <v>410345</v>
      </c>
      <c r="C61" s="52"/>
      <c r="D61" s="52">
        <v>717.1</v>
      </c>
      <c r="E61" s="52">
        <v>717.1</v>
      </c>
      <c r="F61" s="92">
        <f t="shared" si="0"/>
        <v>717.1</v>
      </c>
      <c r="G61" s="92">
        <f>E61-D61</f>
        <v>0</v>
      </c>
      <c r="H61" s="93" t="e">
        <f t="shared" si="2"/>
        <v>#DIV/0!</v>
      </c>
      <c r="I61" s="93">
        <f>E61/D61*100</f>
        <v>100</v>
      </c>
      <c r="J61" s="1"/>
    </row>
    <row r="62" spans="1:10" ht="16.5" customHeight="1" hidden="1">
      <c r="A62" s="84" t="s">
        <v>102</v>
      </c>
      <c r="B62" s="58">
        <v>410344</v>
      </c>
      <c r="C62" s="52"/>
      <c r="D62" s="52"/>
      <c r="E62" s="52"/>
      <c r="F62" s="92">
        <f t="shared" si="0"/>
        <v>0</v>
      </c>
      <c r="G62" s="92">
        <f>E62-D62</f>
        <v>0</v>
      </c>
      <c r="H62" s="93" t="e">
        <f t="shared" si="2"/>
        <v>#DIV/0!</v>
      </c>
      <c r="I62" s="93" t="e">
        <f>E62/D62*100</f>
        <v>#DIV/0!</v>
      </c>
      <c r="J62" s="1"/>
    </row>
    <row r="63" spans="1:10" ht="15" customHeight="1">
      <c r="A63" s="36" t="s">
        <v>16</v>
      </c>
      <c r="B63" s="58">
        <v>410300</v>
      </c>
      <c r="C63" s="80">
        <f>SUM(C59:C62)</f>
        <v>30877.699999999997</v>
      </c>
      <c r="D63" s="51">
        <f>SUM(D59:D62)</f>
        <v>31524.1</v>
      </c>
      <c r="E63" s="51">
        <f>SUM(E59:E62)</f>
        <v>31524.1</v>
      </c>
      <c r="F63" s="92">
        <f t="shared" si="0"/>
        <v>646.4000000000015</v>
      </c>
      <c r="G63" s="92">
        <f>E63-D63</f>
        <v>0</v>
      </c>
      <c r="H63" s="93">
        <f t="shared" si="2"/>
        <v>102.0934201705438</v>
      </c>
      <c r="I63" s="93">
        <f t="shared" si="3"/>
        <v>100</v>
      </c>
      <c r="J63" s="1"/>
    </row>
    <row r="64" spans="1:10" ht="23.25" customHeight="1" hidden="1">
      <c r="A64" s="85" t="s">
        <v>99</v>
      </c>
      <c r="B64" s="58">
        <v>410401</v>
      </c>
      <c r="C64" s="83">
        <v>0</v>
      </c>
      <c r="D64" s="83"/>
      <c r="E64" s="83"/>
      <c r="F64" s="88">
        <f t="shared" si="0"/>
        <v>0</v>
      </c>
      <c r="G64" s="90">
        <f>E64-D64</f>
        <v>0</v>
      </c>
      <c r="H64" s="89" t="e">
        <f t="shared" si="2"/>
        <v>#DIV/0!</v>
      </c>
      <c r="I64" s="89" t="e">
        <f t="shared" si="3"/>
        <v>#DIV/0!</v>
      </c>
      <c r="J64" s="1"/>
    </row>
    <row r="65" spans="1:10" ht="15" customHeight="1">
      <c r="A65" s="30" t="s">
        <v>20</v>
      </c>
      <c r="B65" s="58">
        <v>410501</v>
      </c>
      <c r="C65" s="52">
        <v>46898.943</v>
      </c>
      <c r="D65" s="52">
        <v>31543.948</v>
      </c>
      <c r="E65" s="52">
        <v>30497.65639</v>
      </c>
      <c r="F65" s="88">
        <f t="shared" si="0"/>
        <v>-16401.28661</v>
      </c>
      <c r="G65" s="88">
        <f t="shared" si="1"/>
        <v>-1046.2916100000002</v>
      </c>
      <c r="H65" s="89">
        <f t="shared" si="2"/>
        <v>65.02845147277625</v>
      </c>
      <c r="I65" s="89">
        <f t="shared" si="3"/>
        <v>96.68306703396797</v>
      </c>
      <c r="J65" s="1"/>
    </row>
    <row r="66" spans="1:10" ht="7.5" customHeight="1" hidden="1">
      <c r="A66" s="30"/>
      <c r="B66" s="58"/>
      <c r="C66" s="52"/>
      <c r="D66" s="52"/>
      <c r="E66" s="52"/>
      <c r="F66" s="88">
        <f t="shared" si="0"/>
        <v>0</v>
      </c>
      <c r="G66" s="88">
        <f t="shared" si="1"/>
        <v>0</v>
      </c>
      <c r="H66" s="89" t="e">
        <f t="shared" si="2"/>
        <v>#DIV/0!</v>
      </c>
      <c r="I66" s="89" t="e">
        <f t="shared" si="3"/>
        <v>#DIV/0!</v>
      </c>
      <c r="J66" s="1"/>
    </row>
    <row r="67" spans="1:10" ht="21" customHeight="1">
      <c r="A67" s="30" t="s">
        <v>7</v>
      </c>
      <c r="B67" s="58">
        <v>410502</v>
      </c>
      <c r="C67" s="52">
        <v>796.842</v>
      </c>
      <c r="D67" s="52">
        <v>997.5</v>
      </c>
      <c r="E67" s="52">
        <v>642.02812</v>
      </c>
      <c r="F67" s="88">
        <f t="shared" si="0"/>
        <v>-154.81388000000004</v>
      </c>
      <c r="G67" s="88">
        <f t="shared" si="1"/>
        <v>-355.47188000000006</v>
      </c>
      <c r="H67" s="89">
        <f t="shared" si="2"/>
        <v>80.57157127761839</v>
      </c>
      <c r="I67" s="89">
        <f t="shared" si="3"/>
        <v>64.36372130325813</v>
      </c>
      <c r="J67" s="1"/>
    </row>
    <row r="68" spans="1:10" ht="0.75" customHeight="1" hidden="1">
      <c r="A68" s="30" t="s">
        <v>46</v>
      </c>
      <c r="B68" s="58">
        <v>410363</v>
      </c>
      <c r="C68" s="52"/>
      <c r="D68" s="52"/>
      <c r="E68" s="52"/>
      <c r="F68" s="88">
        <f t="shared" si="0"/>
        <v>0</v>
      </c>
      <c r="G68" s="88">
        <f t="shared" si="1"/>
        <v>0</v>
      </c>
      <c r="H68" s="89" t="e">
        <f t="shared" si="2"/>
        <v>#DIV/0!</v>
      </c>
      <c r="I68" s="89" t="e">
        <f t="shared" si="3"/>
        <v>#DIV/0!</v>
      </c>
      <c r="J68" s="1"/>
    </row>
    <row r="69" spans="1:10" ht="14.25" customHeight="1">
      <c r="A69" s="30" t="s">
        <v>6</v>
      </c>
      <c r="B69" s="58">
        <v>410503</v>
      </c>
      <c r="C69" s="52">
        <v>25422.789</v>
      </c>
      <c r="D69" s="52">
        <v>27642.724</v>
      </c>
      <c r="E69" s="52">
        <v>24237.2105</v>
      </c>
      <c r="F69" s="88">
        <f t="shared" si="0"/>
        <v>-1185.5784999999996</v>
      </c>
      <c r="G69" s="88">
        <f t="shared" si="1"/>
        <v>-3405.5134999999973</v>
      </c>
      <c r="H69" s="89">
        <f t="shared" si="2"/>
        <v>95.33655217765447</v>
      </c>
      <c r="I69" s="89">
        <f t="shared" si="3"/>
        <v>87.68025358137643</v>
      </c>
      <c r="J69" s="1"/>
    </row>
    <row r="70" spans="1:10" ht="9" customHeight="1" hidden="1">
      <c r="A70" s="30"/>
      <c r="B70" s="58"/>
      <c r="C70" s="52"/>
      <c r="D70" s="52"/>
      <c r="E70" s="52"/>
      <c r="F70" s="88">
        <f t="shared" si="0"/>
        <v>0</v>
      </c>
      <c r="G70" s="88">
        <f t="shared" si="1"/>
        <v>0</v>
      </c>
      <c r="H70" s="89" t="e">
        <f t="shared" si="2"/>
        <v>#DIV/0!</v>
      </c>
      <c r="I70" s="89" t="e">
        <f t="shared" si="3"/>
        <v>#DIV/0!</v>
      </c>
      <c r="J70" s="1"/>
    </row>
    <row r="71" spans="1:10" ht="12" customHeight="1" hidden="1">
      <c r="A71" s="30"/>
      <c r="B71" s="58"/>
      <c r="C71" s="52"/>
      <c r="D71" s="52"/>
      <c r="E71" s="52"/>
      <c r="F71" s="88">
        <f t="shared" si="0"/>
        <v>0</v>
      </c>
      <c r="G71" s="88">
        <f t="shared" si="1"/>
        <v>0</v>
      </c>
      <c r="H71" s="89" t="e">
        <f t="shared" si="2"/>
        <v>#DIV/0!</v>
      </c>
      <c r="I71" s="89" t="e">
        <f t="shared" si="3"/>
        <v>#DIV/0!</v>
      </c>
      <c r="J71" s="1"/>
    </row>
    <row r="72" spans="1:10" ht="11.25" customHeight="1" hidden="1">
      <c r="A72" s="30"/>
      <c r="B72" s="58"/>
      <c r="C72" s="52"/>
      <c r="D72" s="52"/>
      <c r="E72" s="52"/>
      <c r="F72" s="88">
        <f t="shared" si="0"/>
        <v>0</v>
      </c>
      <c r="G72" s="88">
        <f t="shared" si="1"/>
        <v>0</v>
      </c>
      <c r="H72" s="89" t="e">
        <f t="shared" si="2"/>
        <v>#DIV/0!</v>
      </c>
      <c r="I72" s="89" t="e">
        <f t="shared" si="3"/>
        <v>#DIV/0!</v>
      </c>
      <c r="J72" s="1"/>
    </row>
    <row r="73" spans="1:10" ht="12" customHeight="1" hidden="1">
      <c r="A73" s="30"/>
      <c r="B73" s="58"/>
      <c r="C73" s="52"/>
      <c r="D73" s="52"/>
      <c r="E73" s="52"/>
      <c r="F73" s="88">
        <f t="shared" si="0"/>
        <v>0</v>
      </c>
      <c r="G73" s="88">
        <f t="shared" si="1"/>
        <v>0</v>
      </c>
      <c r="H73" s="89" t="e">
        <f t="shared" si="2"/>
        <v>#DIV/0!</v>
      </c>
      <c r="I73" s="89" t="e">
        <f t="shared" si="3"/>
        <v>#DIV/0!</v>
      </c>
      <c r="J73" s="1"/>
    </row>
    <row r="74" spans="1:10" ht="7.5" customHeight="1" hidden="1">
      <c r="A74" s="30"/>
      <c r="B74" s="58"/>
      <c r="C74" s="52"/>
      <c r="D74" s="52"/>
      <c r="E74" s="52"/>
      <c r="F74" s="88">
        <f t="shared" si="0"/>
        <v>0</v>
      </c>
      <c r="G74" s="88">
        <f t="shared" si="1"/>
        <v>0</v>
      </c>
      <c r="H74" s="89" t="e">
        <f t="shared" si="2"/>
        <v>#DIV/0!</v>
      </c>
      <c r="I74" s="89" t="e">
        <f t="shared" si="3"/>
        <v>#DIV/0!</v>
      </c>
      <c r="J74" s="1"/>
    </row>
    <row r="75" spans="1:10" ht="9.75" customHeight="1" hidden="1">
      <c r="A75" s="30" t="s">
        <v>71</v>
      </c>
      <c r="B75" s="58">
        <v>410352</v>
      </c>
      <c r="C75" s="52"/>
      <c r="D75" s="52"/>
      <c r="E75" s="52"/>
      <c r="F75" s="88">
        <f t="shared" si="0"/>
        <v>0</v>
      </c>
      <c r="G75" s="88">
        <f t="shared" si="1"/>
        <v>0</v>
      </c>
      <c r="H75" s="89" t="e">
        <f t="shared" si="2"/>
        <v>#DIV/0!</v>
      </c>
      <c r="I75" s="89" t="e">
        <f t="shared" si="3"/>
        <v>#DIV/0!</v>
      </c>
      <c r="J75" s="1"/>
    </row>
    <row r="76" spans="1:10" ht="8.25" customHeight="1" hidden="1">
      <c r="A76" s="86" t="s">
        <v>103</v>
      </c>
      <c r="B76" s="58">
        <v>410504</v>
      </c>
      <c r="C76" s="52"/>
      <c r="D76" s="52"/>
      <c r="E76" s="52"/>
      <c r="F76" s="88">
        <f t="shared" si="0"/>
        <v>0</v>
      </c>
      <c r="G76" s="88">
        <f t="shared" si="1"/>
        <v>0</v>
      </c>
      <c r="H76" s="89" t="e">
        <f t="shared" si="2"/>
        <v>#DIV/0!</v>
      </c>
      <c r="I76" s="89" t="e">
        <f t="shared" si="3"/>
        <v>#DIV/0!</v>
      </c>
      <c r="J76" s="1"/>
    </row>
    <row r="77" spans="1:10" ht="15" customHeight="1">
      <c r="A77" s="30" t="s">
        <v>32</v>
      </c>
      <c r="B77" s="58">
        <v>410507</v>
      </c>
      <c r="C77" s="52">
        <v>407.36</v>
      </c>
      <c r="D77" s="52">
        <v>454.02</v>
      </c>
      <c r="E77" s="52">
        <v>427.20282</v>
      </c>
      <c r="F77" s="88">
        <f t="shared" si="0"/>
        <v>19.84281999999996</v>
      </c>
      <c r="G77" s="88">
        <f t="shared" si="1"/>
        <v>-26.817180000000008</v>
      </c>
      <c r="H77" s="89">
        <f t="shared" si="2"/>
        <v>104.87107717989002</v>
      </c>
      <c r="I77" s="89">
        <f t="shared" si="3"/>
        <v>94.09339236156997</v>
      </c>
      <c r="J77" s="1"/>
    </row>
    <row r="78" spans="1:10" ht="0.75" customHeight="1" hidden="1">
      <c r="A78" s="79" t="s">
        <v>97</v>
      </c>
      <c r="B78" s="58">
        <v>410509</v>
      </c>
      <c r="C78" s="52"/>
      <c r="D78" s="52"/>
      <c r="E78" s="52"/>
      <c r="F78" s="88">
        <f t="shared" si="0"/>
        <v>0</v>
      </c>
      <c r="G78" s="88">
        <f t="shared" si="1"/>
        <v>0</v>
      </c>
      <c r="H78" s="89" t="e">
        <f t="shared" si="2"/>
        <v>#DIV/0!</v>
      </c>
      <c r="I78" s="89" t="e">
        <f t="shared" si="3"/>
        <v>#DIV/0!</v>
      </c>
      <c r="J78" s="1"/>
    </row>
    <row r="79" spans="1:10" ht="0.75" customHeight="1" hidden="1">
      <c r="A79" s="35"/>
      <c r="B79" s="60"/>
      <c r="C79" s="56"/>
      <c r="D79" s="56"/>
      <c r="E79" s="56"/>
      <c r="F79" s="88">
        <f t="shared" si="0"/>
        <v>0</v>
      </c>
      <c r="G79" s="88">
        <f t="shared" si="1"/>
        <v>0</v>
      </c>
      <c r="H79" s="89" t="e">
        <f t="shared" si="2"/>
        <v>#DIV/0!</v>
      </c>
      <c r="I79" s="89" t="e">
        <f t="shared" si="3"/>
        <v>#DIV/0!</v>
      </c>
      <c r="J79" s="1"/>
    </row>
    <row r="80" spans="1:10" ht="6" customHeight="1" hidden="1">
      <c r="A80" s="35"/>
      <c r="B80" s="60"/>
      <c r="C80" s="56"/>
      <c r="D80" s="56"/>
      <c r="E80" s="56"/>
      <c r="F80" s="88">
        <f t="shared" si="0"/>
        <v>0</v>
      </c>
      <c r="G80" s="88">
        <f t="shared" si="1"/>
        <v>0</v>
      </c>
      <c r="H80" s="89" t="e">
        <f t="shared" si="2"/>
        <v>#DIV/0!</v>
      </c>
      <c r="I80" s="89" t="e">
        <f t="shared" si="3"/>
        <v>#DIV/0!</v>
      </c>
      <c r="J80" s="1"/>
    </row>
    <row r="81" spans="1:10" ht="0.75" customHeight="1" hidden="1">
      <c r="A81" s="30" t="s">
        <v>91</v>
      </c>
      <c r="B81" s="60">
        <v>410511</v>
      </c>
      <c r="C81" s="56"/>
      <c r="D81" s="56"/>
      <c r="E81" s="56"/>
      <c r="F81" s="88">
        <f t="shared" si="0"/>
        <v>0</v>
      </c>
      <c r="G81" s="88">
        <f t="shared" si="1"/>
        <v>0</v>
      </c>
      <c r="H81" s="89" t="e">
        <f t="shared" si="2"/>
        <v>#DIV/0!</v>
      </c>
      <c r="I81" s="89" t="e">
        <f t="shared" si="3"/>
        <v>#DIV/0!</v>
      </c>
      <c r="J81" s="1"/>
    </row>
    <row r="82" spans="1:10" ht="12.75" customHeight="1" hidden="1">
      <c r="A82" s="38"/>
      <c r="B82" s="60"/>
      <c r="C82" s="56"/>
      <c r="D82" s="56"/>
      <c r="E82" s="56"/>
      <c r="F82" s="88">
        <f t="shared" si="0"/>
        <v>0</v>
      </c>
      <c r="G82" s="88">
        <f t="shared" si="1"/>
        <v>0</v>
      </c>
      <c r="H82" s="89" t="e">
        <f t="shared" si="2"/>
        <v>#DIV/0!</v>
      </c>
      <c r="I82" s="89" t="e">
        <f t="shared" si="3"/>
        <v>#DIV/0!</v>
      </c>
      <c r="J82" s="1"/>
    </row>
    <row r="83" spans="1:10" ht="12" customHeight="1" hidden="1">
      <c r="A83" s="37" t="s">
        <v>94</v>
      </c>
      <c r="B83" s="60">
        <v>410514</v>
      </c>
      <c r="C83" s="56"/>
      <c r="D83" s="56"/>
      <c r="E83" s="56"/>
      <c r="F83" s="88">
        <f t="shared" si="0"/>
        <v>0</v>
      </c>
      <c r="G83" s="88">
        <f t="shared" si="1"/>
        <v>0</v>
      </c>
      <c r="H83" s="89" t="e">
        <f t="shared" si="2"/>
        <v>#DIV/0!</v>
      </c>
      <c r="I83" s="89" t="e">
        <f t="shared" si="3"/>
        <v>#DIV/0!</v>
      </c>
      <c r="J83" s="1"/>
    </row>
    <row r="84" spans="1:10" ht="14.25" customHeight="1" hidden="1">
      <c r="A84" s="35" t="s">
        <v>92</v>
      </c>
      <c r="B84" s="60">
        <v>410523</v>
      </c>
      <c r="C84" s="56"/>
      <c r="D84" s="56"/>
      <c r="E84" s="56"/>
      <c r="F84" s="88">
        <f t="shared" si="0"/>
        <v>0</v>
      </c>
      <c r="G84" s="88">
        <f t="shared" si="1"/>
        <v>0</v>
      </c>
      <c r="H84" s="89" t="e">
        <f t="shared" si="2"/>
        <v>#DIV/0!</v>
      </c>
      <c r="I84" s="89" t="e">
        <f t="shared" si="3"/>
        <v>#DIV/0!</v>
      </c>
      <c r="J84" s="1"/>
    </row>
    <row r="85" spans="1:10" ht="25.5" customHeight="1">
      <c r="A85" s="35" t="s">
        <v>104</v>
      </c>
      <c r="B85" s="60">
        <v>410510</v>
      </c>
      <c r="C85" s="56"/>
      <c r="D85" s="56">
        <v>238.626</v>
      </c>
      <c r="E85" s="56">
        <v>238.626</v>
      </c>
      <c r="F85" s="88">
        <f t="shared" si="0"/>
        <v>238.626</v>
      </c>
      <c r="G85" s="88">
        <f t="shared" si="1"/>
        <v>0</v>
      </c>
      <c r="H85" s="89" t="e">
        <f t="shared" si="2"/>
        <v>#DIV/0!</v>
      </c>
      <c r="I85" s="89">
        <f t="shared" si="3"/>
        <v>100</v>
      </c>
      <c r="J85" s="1"/>
    </row>
    <row r="86" spans="1:10" ht="34.5" customHeight="1">
      <c r="A86" s="87" t="s">
        <v>93</v>
      </c>
      <c r="B86" s="60">
        <v>410512</v>
      </c>
      <c r="C86" s="56"/>
      <c r="D86" s="56">
        <v>73.23</v>
      </c>
      <c r="E86" s="56">
        <v>73.23</v>
      </c>
      <c r="F86" s="88">
        <f t="shared" si="0"/>
        <v>73.23</v>
      </c>
      <c r="G86" s="88">
        <f t="shared" si="1"/>
        <v>0</v>
      </c>
      <c r="H86" s="89" t="e">
        <f t="shared" si="2"/>
        <v>#DIV/0!</v>
      </c>
      <c r="I86" s="89">
        <f t="shared" si="3"/>
        <v>100</v>
      </c>
      <c r="J86" s="1"/>
    </row>
    <row r="87" spans="1:10" ht="35.25" customHeight="1">
      <c r="A87" s="35" t="s">
        <v>88</v>
      </c>
      <c r="B87" s="64">
        <v>410515</v>
      </c>
      <c r="C87" s="56">
        <v>257.2</v>
      </c>
      <c r="D87" s="56">
        <v>418.32</v>
      </c>
      <c r="E87" s="56">
        <v>418.32</v>
      </c>
      <c r="F87" s="88">
        <f t="shared" si="0"/>
        <v>161.12</v>
      </c>
      <c r="G87" s="88">
        <f t="shared" si="1"/>
        <v>0</v>
      </c>
      <c r="H87" s="89">
        <f t="shared" si="2"/>
        <v>162.6438569206843</v>
      </c>
      <c r="I87" s="89">
        <f t="shared" si="3"/>
        <v>100</v>
      </c>
      <c r="J87" s="1"/>
    </row>
    <row r="88" spans="1:10" ht="33.75" customHeight="1">
      <c r="A88" s="35" t="s">
        <v>89</v>
      </c>
      <c r="B88" s="64">
        <v>410520</v>
      </c>
      <c r="C88" s="56">
        <v>392.4</v>
      </c>
      <c r="D88" s="56">
        <v>416.8</v>
      </c>
      <c r="E88" s="56">
        <v>416.8</v>
      </c>
      <c r="F88" s="88">
        <f t="shared" si="0"/>
        <v>24.400000000000034</v>
      </c>
      <c r="G88" s="88">
        <f t="shared" si="1"/>
        <v>0</v>
      </c>
      <c r="H88" s="89">
        <f t="shared" si="2"/>
        <v>106.21814475025487</v>
      </c>
      <c r="I88" s="89">
        <f t="shared" si="3"/>
        <v>100</v>
      </c>
      <c r="J88" s="1"/>
    </row>
    <row r="89" spans="1:10" ht="15" customHeight="1">
      <c r="A89" s="30" t="s">
        <v>12</v>
      </c>
      <c r="B89" s="58">
        <v>410539</v>
      </c>
      <c r="C89" s="65">
        <v>187.71</v>
      </c>
      <c r="D89" s="65">
        <v>179.061</v>
      </c>
      <c r="E89" s="65">
        <v>176.61263</v>
      </c>
      <c r="F89" s="88">
        <f t="shared" si="0"/>
        <v>-11.097370000000012</v>
      </c>
      <c r="G89" s="88">
        <f t="shared" si="1"/>
        <v>-2.4483700000000113</v>
      </c>
      <c r="H89" s="89">
        <f t="shared" si="2"/>
        <v>94.08802407969739</v>
      </c>
      <c r="I89" s="89">
        <f t="shared" si="3"/>
        <v>98.63266149524463</v>
      </c>
      <c r="J89" s="1"/>
    </row>
    <row r="90" spans="1:10" ht="19.5" customHeight="1" hidden="1">
      <c r="A90" s="30" t="s">
        <v>33</v>
      </c>
      <c r="B90" s="58">
        <v>410352</v>
      </c>
      <c r="C90" s="66"/>
      <c r="D90" s="66"/>
      <c r="E90" s="66"/>
      <c r="F90" s="88">
        <f t="shared" si="0"/>
        <v>0</v>
      </c>
      <c r="G90" s="88">
        <f t="shared" si="1"/>
        <v>0</v>
      </c>
      <c r="H90" s="89" t="e">
        <f t="shared" si="2"/>
        <v>#DIV/0!</v>
      </c>
      <c r="I90" s="89" t="e">
        <f t="shared" si="3"/>
        <v>#DIV/0!</v>
      </c>
      <c r="J90" s="1"/>
    </row>
    <row r="91" spans="1:10" ht="0.75" customHeight="1" hidden="1">
      <c r="A91" s="30" t="s">
        <v>43</v>
      </c>
      <c r="B91" s="58">
        <v>410356</v>
      </c>
      <c r="C91" s="66"/>
      <c r="D91" s="66"/>
      <c r="E91" s="66"/>
      <c r="F91" s="88">
        <f t="shared" si="0"/>
        <v>0</v>
      </c>
      <c r="G91" s="88">
        <f t="shared" si="1"/>
        <v>0</v>
      </c>
      <c r="H91" s="89" t="e">
        <f t="shared" si="2"/>
        <v>#DIV/0!</v>
      </c>
      <c r="I91" s="89" t="e">
        <f t="shared" si="3"/>
        <v>#DIV/0!</v>
      </c>
      <c r="J91" s="1"/>
    </row>
    <row r="92" spans="1:10" ht="25.5" customHeight="1" thickBot="1">
      <c r="A92" s="39" t="s">
        <v>90</v>
      </c>
      <c r="B92" s="67">
        <v>410500</v>
      </c>
      <c r="C92" s="95">
        <f>SUM(C65:C89)</f>
        <v>74363.24399999999</v>
      </c>
      <c r="D92" s="96">
        <f>SUM(D64:D89)</f>
        <v>61964.229</v>
      </c>
      <c r="E92" s="96">
        <f>SUM(E64:E89)</f>
        <v>57127.686460000004</v>
      </c>
      <c r="F92" s="92">
        <f t="shared" si="0"/>
        <v>-17235.557539999987</v>
      </c>
      <c r="G92" s="92">
        <f t="shared" si="1"/>
        <v>-4836.542539999995</v>
      </c>
      <c r="H92" s="93">
        <f t="shared" si="2"/>
        <v>76.8224775939038</v>
      </c>
      <c r="I92" s="93">
        <f t="shared" si="3"/>
        <v>92.19462160983235</v>
      </c>
      <c r="J92" s="1"/>
    </row>
    <row r="93" spans="1:10" ht="18" customHeight="1" thickBot="1">
      <c r="A93" s="40" t="s">
        <v>8</v>
      </c>
      <c r="B93" s="68"/>
      <c r="C93" s="97">
        <f>C49+C58+C63+C92</f>
        <v>153773.24799999996</v>
      </c>
      <c r="D93" s="98">
        <f>D49+D58+D63+D92</f>
        <v>148224.52899999998</v>
      </c>
      <c r="E93" s="98">
        <f>E49+E58+E63+E92</f>
        <v>143053.69574999998</v>
      </c>
      <c r="F93" s="92">
        <f t="shared" si="0"/>
        <v>-10719.552249999979</v>
      </c>
      <c r="G93" s="92">
        <f t="shared" si="1"/>
        <v>-5170.833249999996</v>
      </c>
      <c r="H93" s="93">
        <f t="shared" si="2"/>
        <v>93.02898755835606</v>
      </c>
      <c r="I93" s="93">
        <f t="shared" si="3"/>
        <v>96.51148613196133</v>
      </c>
      <c r="J93" s="1"/>
    </row>
    <row r="94" spans="1:10" ht="15.75" hidden="1">
      <c r="A94" s="41"/>
      <c r="B94" s="69"/>
      <c r="C94" s="70"/>
      <c r="D94" s="70"/>
      <c r="E94" s="70"/>
      <c r="F94" s="88">
        <f t="shared" si="0"/>
        <v>0</v>
      </c>
      <c r="G94" s="88">
        <f t="shared" si="1"/>
        <v>0</v>
      </c>
      <c r="H94" s="89" t="e">
        <f t="shared" si="2"/>
        <v>#DIV/0!</v>
      </c>
      <c r="I94" s="89" t="e">
        <f t="shared" si="3"/>
        <v>#DIV/0!</v>
      </c>
      <c r="J94" s="1"/>
    </row>
    <row r="95" spans="1:10" ht="1.5" customHeight="1" hidden="1">
      <c r="A95" s="41"/>
      <c r="B95" s="69"/>
      <c r="C95" s="70"/>
      <c r="D95" s="70"/>
      <c r="E95" s="70"/>
      <c r="F95" s="88">
        <f t="shared" si="0"/>
        <v>0</v>
      </c>
      <c r="G95" s="88">
        <f t="shared" si="1"/>
        <v>0</v>
      </c>
      <c r="H95" s="89" t="e">
        <f t="shared" si="2"/>
        <v>#DIV/0!</v>
      </c>
      <c r="I95" s="89" t="e">
        <f t="shared" si="3"/>
        <v>#DIV/0!</v>
      </c>
      <c r="J95" s="1"/>
    </row>
    <row r="96" spans="1:10" ht="15.75">
      <c r="A96" s="43" t="s">
        <v>9</v>
      </c>
      <c r="B96" s="71"/>
      <c r="C96" s="71"/>
      <c r="D96" s="72"/>
      <c r="E96" s="73"/>
      <c r="F96" s="88">
        <f t="shared" si="0"/>
        <v>0</v>
      </c>
      <c r="G96" s="88">
        <f t="shared" si="1"/>
        <v>0</v>
      </c>
      <c r="H96" s="89" t="e">
        <f t="shared" si="2"/>
        <v>#DIV/0!</v>
      </c>
      <c r="I96" s="89" t="e">
        <f t="shared" si="3"/>
        <v>#DIV/0!</v>
      </c>
      <c r="J96" s="1"/>
    </row>
    <row r="97" spans="1:14" ht="15.75" hidden="1">
      <c r="A97" s="30"/>
      <c r="B97" s="58"/>
      <c r="C97" s="52"/>
      <c r="D97" s="52"/>
      <c r="E97" s="52"/>
      <c r="F97" s="53">
        <f t="shared" si="0"/>
        <v>0</v>
      </c>
      <c r="G97" s="53">
        <f t="shared" si="1"/>
        <v>0</v>
      </c>
      <c r="H97" s="54" t="e">
        <f t="shared" si="2"/>
        <v>#DIV/0!</v>
      </c>
      <c r="I97" s="54" t="e">
        <f t="shared" si="3"/>
        <v>#DIV/0!</v>
      </c>
      <c r="J97" s="1"/>
      <c r="L97" s="15"/>
      <c r="N97" s="15"/>
    </row>
    <row r="98" spans="1:10" ht="15.75" hidden="1">
      <c r="A98" s="30" t="s">
        <v>34</v>
      </c>
      <c r="B98" s="58">
        <v>120300</v>
      </c>
      <c r="C98" s="52"/>
      <c r="D98" s="52"/>
      <c r="E98" s="52"/>
      <c r="F98" s="53">
        <f t="shared" si="0"/>
        <v>0</v>
      </c>
      <c r="G98" s="53">
        <f t="shared" si="1"/>
        <v>0</v>
      </c>
      <c r="H98" s="54" t="e">
        <f t="shared" si="2"/>
        <v>#DIV/0!</v>
      </c>
      <c r="I98" s="54" t="e">
        <f t="shared" si="3"/>
        <v>#DIV/0!</v>
      </c>
      <c r="J98" s="1"/>
    </row>
    <row r="99" spans="1:10" ht="15.75" hidden="1">
      <c r="A99" s="30"/>
      <c r="B99" s="58"/>
      <c r="C99" s="52"/>
      <c r="D99" s="52"/>
      <c r="E99" s="52"/>
      <c r="F99" s="53">
        <f aca="true" t="shared" si="4" ref="F99:F120">E99-C99</f>
        <v>0</v>
      </c>
      <c r="G99" s="53">
        <f aca="true" t="shared" si="5" ref="G99:G120">E99-D99</f>
        <v>0</v>
      </c>
      <c r="H99" s="54" t="e">
        <f t="shared" si="2"/>
        <v>#DIV/0!</v>
      </c>
      <c r="I99" s="54" t="e">
        <f t="shared" si="3"/>
        <v>#DIV/0!</v>
      </c>
      <c r="J99" s="1"/>
    </row>
    <row r="100" spans="1:12" ht="15.75" hidden="1">
      <c r="A100" s="30" t="s">
        <v>35</v>
      </c>
      <c r="B100" s="58">
        <v>180415</v>
      </c>
      <c r="C100" s="52"/>
      <c r="D100" s="52"/>
      <c r="E100" s="52"/>
      <c r="F100" s="53">
        <f t="shared" si="4"/>
        <v>0</v>
      </c>
      <c r="G100" s="53">
        <f t="shared" si="5"/>
        <v>0</v>
      </c>
      <c r="H100" s="54" t="e">
        <f aca="true" t="shared" si="6" ref="H100:H120">E100/C100*100</f>
        <v>#DIV/0!</v>
      </c>
      <c r="I100" s="54" t="e">
        <f aca="true" t="shared" si="7" ref="I100:I120">E100/D100*100</f>
        <v>#DIV/0!</v>
      </c>
      <c r="J100" s="1"/>
      <c r="L100" s="15"/>
    </row>
    <row r="101" spans="1:10" ht="15.75">
      <c r="A101" s="30" t="s">
        <v>36</v>
      </c>
      <c r="B101" s="58">
        <v>250000</v>
      </c>
      <c r="C101" s="74">
        <v>3574.818</v>
      </c>
      <c r="D101" s="52">
        <v>2851.39375</v>
      </c>
      <c r="E101" s="52">
        <v>3193</v>
      </c>
      <c r="F101" s="88">
        <f t="shared" si="4"/>
        <v>-381.8180000000002</v>
      </c>
      <c r="G101" s="88">
        <f t="shared" si="5"/>
        <v>341.6062499999998</v>
      </c>
      <c r="H101" s="89">
        <f t="shared" si="6"/>
        <v>89.31923247561134</v>
      </c>
      <c r="I101" s="89">
        <f t="shared" si="7"/>
        <v>111.98032541103802</v>
      </c>
      <c r="J101" s="1"/>
    </row>
    <row r="102" spans="1:10" ht="14.25" customHeight="1">
      <c r="A102" s="30" t="s">
        <v>37</v>
      </c>
      <c r="B102" s="58">
        <v>190100</v>
      </c>
      <c r="C102" s="52">
        <v>33.294</v>
      </c>
      <c r="D102" s="52">
        <v>26.25</v>
      </c>
      <c r="E102" s="52">
        <v>48.42263</v>
      </c>
      <c r="F102" s="88">
        <f t="shared" si="4"/>
        <v>15.128630000000001</v>
      </c>
      <c r="G102" s="88">
        <f t="shared" si="5"/>
        <v>22.172629999999998</v>
      </c>
      <c r="H102" s="89">
        <f t="shared" si="6"/>
        <v>145.4395086201718</v>
      </c>
      <c r="I102" s="89">
        <f t="shared" si="7"/>
        <v>184.4671619047619</v>
      </c>
      <c r="J102" s="1"/>
    </row>
    <row r="103" spans="1:10" ht="0.75" customHeight="1" hidden="1">
      <c r="A103" s="30" t="s">
        <v>38</v>
      </c>
      <c r="B103" s="58">
        <v>190500</v>
      </c>
      <c r="C103" s="52"/>
      <c r="D103" s="52"/>
      <c r="E103" s="52"/>
      <c r="F103" s="88">
        <f t="shared" si="4"/>
        <v>0</v>
      </c>
      <c r="G103" s="88">
        <f t="shared" si="5"/>
        <v>0</v>
      </c>
      <c r="H103" s="89" t="e">
        <f t="shared" si="6"/>
        <v>#DIV/0!</v>
      </c>
      <c r="I103" s="89" t="e">
        <f t="shared" si="7"/>
        <v>#DIV/0!</v>
      </c>
      <c r="J103" s="1"/>
    </row>
    <row r="104" spans="1:10" ht="19.5" customHeight="1">
      <c r="A104" s="30" t="s">
        <v>39</v>
      </c>
      <c r="B104" s="58">
        <v>240621</v>
      </c>
      <c r="C104" s="52">
        <v>1.244</v>
      </c>
      <c r="D104" s="52"/>
      <c r="E104" s="52">
        <v>0.52891</v>
      </c>
      <c r="F104" s="88">
        <f t="shared" si="4"/>
        <v>-0.71509</v>
      </c>
      <c r="G104" s="88">
        <f t="shared" si="5"/>
        <v>0.52891</v>
      </c>
      <c r="H104" s="89">
        <f t="shared" si="6"/>
        <v>42.516881028938904</v>
      </c>
      <c r="I104" s="89" t="e">
        <f t="shared" si="7"/>
        <v>#DIV/0!</v>
      </c>
      <c r="J104" s="1"/>
    </row>
    <row r="105" spans="1:10" ht="0.75" customHeight="1" hidden="1">
      <c r="A105" s="30" t="s">
        <v>15</v>
      </c>
      <c r="B105" s="58">
        <v>211100</v>
      </c>
      <c r="C105" s="58"/>
      <c r="D105" s="52"/>
      <c r="E105" s="52"/>
      <c r="F105" s="88">
        <f t="shared" si="4"/>
        <v>0</v>
      </c>
      <c r="G105" s="88">
        <f t="shared" si="5"/>
        <v>0</v>
      </c>
      <c r="H105" s="89" t="e">
        <f t="shared" si="6"/>
        <v>#DIV/0!</v>
      </c>
      <c r="I105" s="89" t="e">
        <f t="shared" si="7"/>
        <v>#DIV/0!</v>
      </c>
      <c r="J105" s="1"/>
    </row>
    <row r="106" spans="1:12" ht="13.5" customHeight="1">
      <c r="A106" s="36" t="s">
        <v>14</v>
      </c>
      <c r="B106" s="58"/>
      <c r="C106" s="92">
        <f>SUM(C107:C111)</f>
        <v>816.1220000000001</v>
      </c>
      <c r="D106" s="92">
        <f>SUM(D107:D111)</f>
        <v>957</v>
      </c>
      <c r="E106" s="92">
        <f>SUM(E107:E111)</f>
        <v>683.25898</v>
      </c>
      <c r="F106" s="88">
        <f t="shared" si="4"/>
        <v>-132.86302000000012</v>
      </c>
      <c r="G106" s="88">
        <f t="shared" si="5"/>
        <v>-273.74102000000005</v>
      </c>
      <c r="H106" s="89">
        <f t="shared" si="6"/>
        <v>83.72020114639722</v>
      </c>
      <c r="I106" s="89">
        <f t="shared" si="7"/>
        <v>71.39592267502611</v>
      </c>
      <c r="J106" s="1"/>
      <c r="L106" s="15"/>
    </row>
    <row r="107" spans="1:10" ht="15.75">
      <c r="A107" s="30" t="s">
        <v>40</v>
      </c>
      <c r="B107" s="58">
        <v>330100</v>
      </c>
      <c r="C107" s="52">
        <v>317.088</v>
      </c>
      <c r="D107" s="52">
        <v>902</v>
      </c>
      <c r="E107" s="52">
        <v>591.43108</v>
      </c>
      <c r="F107" s="88">
        <f t="shared" si="4"/>
        <v>274.34307999999993</v>
      </c>
      <c r="G107" s="88">
        <f t="shared" si="5"/>
        <v>-310.56892000000005</v>
      </c>
      <c r="H107" s="89">
        <f t="shared" si="6"/>
        <v>186.5195403168836</v>
      </c>
      <c r="I107" s="89">
        <f t="shared" si="7"/>
        <v>65.56885587583147</v>
      </c>
      <c r="J107" s="1"/>
    </row>
    <row r="108" spans="1:10" ht="13.5" customHeight="1">
      <c r="A108" s="30" t="s">
        <v>41</v>
      </c>
      <c r="B108" s="58">
        <v>310300</v>
      </c>
      <c r="C108" s="52">
        <v>335.295</v>
      </c>
      <c r="D108" s="52"/>
      <c r="E108" s="52"/>
      <c r="F108" s="88">
        <f t="shared" si="4"/>
        <v>-335.295</v>
      </c>
      <c r="G108" s="88">
        <f t="shared" si="5"/>
        <v>0</v>
      </c>
      <c r="H108" s="89">
        <f t="shared" si="6"/>
        <v>0</v>
      </c>
      <c r="I108" s="89" t="e">
        <f t="shared" si="7"/>
        <v>#DIV/0!</v>
      </c>
      <c r="J108" s="1"/>
    </row>
    <row r="109" spans="1:10" ht="1.5" customHeight="1" hidden="1">
      <c r="A109" s="30" t="s">
        <v>2</v>
      </c>
      <c r="B109" s="58">
        <v>180500</v>
      </c>
      <c r="C109" s="52"/>
      <c r="D109" s="75"/>
      <c r="E109" s="75"/>
      <c r="F109" s="88">
        <f t="shared" si="4"/>
        <v>0</v>
      </c>
      <c r="G109" s="88">
        <f t="shared" si="5"/>
        <v>0</v>
      </c>
      <c r="H109" s="89" t="e">
        <f t="shared" si="6"/>
        <v>#DIV/0!</v>
      </c>
      <c r="I109" s="89" t="e">
        <f t="shared" si="7"/>
        <v>#DIV/0!</v>
      </c>
      <c r="J109" s="1"/>
    </row>
    <row r="110" spans="1:10" ht="15.75" hidden="1">
      <c r="A110" s="30" t="s">
        <v>24</v>
      </c>
      <c r="B110" s="58">
        <v>180100</v>
      </c>
      <c r="C110" s="52"/>
      <c r="D110" s="75"/>
      <c r="E110" s="75"/>
      <c r="F110" s="88">
        <f t="shared" si="4"/>
        <v>0</v>
      </c>
      <c r="G110" s="88">
        <f t="shared" si="5"/>
        <v>0</v>
      </c>
      <c r="H110" s="89" t="e">
        <f t="shared" si="6"/>
        <v>#DIV/0!</v>
      </c>
      <c r="I110" s="89" t="e">
        <f t="shared" si="7"/>
        <v>#DIV/0!</v>
      </c>
      <c r="J110" s="1"/>
    </row>
    <row r="111" spans="1:10" ht="18.75" customHeight="1">
      <c r="A111" s="30" t="s">
        <v>25</v>
      </c>
      <c r="B111" s="58">
        <v>241700</v>
      </c>
      <c r="C111" s="52">
        <v>163.739</v>
      </c>
      <c r="D111" s="52">
        <v>55</v>
      </c>
      <c r="E111" s="52">
        <v>91.8279</v>
      </c>
      <c r="F111" s="88">
        <f t="shared" si="4"/>
        <v>-71.9111</v>
      </c>
      <c r="G111" s="88">
        <f t="shared" si="5"/>
        <v>36.8279</v>
      </c>
      <c r="H111" s="89">
        <f t="shared" si="6"/>
        <v>56.081874202236484</v>
      </c>
      <c r="I111" s="89">
        <f t="shared" si="7"/>
        <v>166.95981818181818</v>
      </c>
      <c r="J111" s="1"/>
    </row>
    <row r="112" spans="1:10" ht="0.75" customHeight="1" hidden="1">
      <c r="A112" s="30" t="s">
        <v>26</v>
      </c>
      <c r="B112" s="58">
        <v>410343</v>
      </c>
      <c r="C112" s="52"/>
      <c r="D112" s="52"/>
      <c r="E112" s="52"/>
      <c r="F112" s="88">
        <f t="shared" si="4"/>
        <v>0</v>
      </c>
      <c r="G112" s="88">
        <f t="shared" si="5"/>
        <v>0</v>
      </c>
      <c r="H112" s="89" t="e">
        <f t="shared" si="6"/>
        <v>#DIV/0!</v>
      </c>
      <c r="I112" s="89" t="e">
        <f t="shared" si="7"/>
        <v>#DIV/0!</v>
      </c>
      <c r="J112" s="1"/>
    </row>
    <row r="113" spans="1:10" ht="20.25" customHeight="1" hidden="1">
      <c r="A113" s="30" t="s">
        <v>23</v>
      </c>
      <c r="B113" s="76">
        <v>410526</v>
      </c>
      <c r="C113" s="52"/>
      <c r="D113" s="52"/>
      <c r="E113" s="52"/>
      <c r="F113" s="88">
        <f t="shared" si="4"/>
        <v>0</v>
      </c>
      <c r="G113" s="88">
        <f t="shared" si="5"/>
        <v>0</v>
      </c>
      <c r="H113" s="89" t="e">
        <f t="shared" si="6"/>
        <v>#DIV/0!</v>
      </c>
      <c r="I113" s="89" t="e">
        <f t="shared" si="7"/>
        <v>#DIV/0!</v>
      </c>
      <c r="J113" s="1"/>
    </row>
    <row r="114" spans="1:10" ht="11.25" customHeight="1" hidden="1">
      <c r="A114" s="30" t="s">
        <v>21</v>
      </c>
      <c r="B114" s="76">
        <v>410360</v>
      </c>
      <c r="C114" s="52"/>
      <c r="D114" s="52"/>
      <c r="E114" s="52"/>
      <c r="F114" s="88">
        <f t="shared" si="4"/>
        <v>0</v>
      </c>
      <c r="G114" s="88">
        <f t="shared" si="5"/>
        <v>0</v>
      </c>
      <c r="H114" s="89" t="e">
        <f t="shared" si="6"/>
        <v>#DIV/0!</v>
      </c>
      <c r="I114" s="89" t="e">
        <f t="shared" si="7"/>
        <v>#DIV/0!</v>
      </c>
      <c r="J114" s="1"/>
    </row>
    <row r="115" spans="1:10" ht="13.5" customHeight="1" hidden="1">
      <c r="A115" s="30" t="s">
        <v>27</v>
      </c>
      <c r="B115" s="76">
        <v>410366</v>
      </c>
      <c r="C115" s="52"/>
      <c r="D115" s="52"/>
      <c r="E115" s="52"/>
      <c r="F115" s="88">
        <f t="shared" si="4"/>
        <v>0</v>
      </c>
      <c r="G115" s="88">
        <f t="shared" si="5"/>
        <v>0</v>
      </c>
      <c r="H115" s="89" t="e">
        <f t="shared" si="6"/>
        <v>#DIV/0!</v>
      </c>
      <c r="I115" s="89" t="e">
        <f t="shared" si="7"/>
        <v>#DIV/0!</v>
      </c>
      <c r="J115" s="1"/>
    </row>
    <row r="116" spans="1:10" ht="15.75" customHeight="1" hidden="1">
      <c r="A116" s="30" t="s">
        <v>12</v>
      </c>
      <c r="B116" s="76">
        <v>410350</v>
      </c>
      <c r="C116" s="52"/>
      <c r="D116" s="52"/>
      <c r="E116" s="52"/>
      <c r="F116" s="88">
        <f t="shared" si="4"/>
        <v>0</v>
      </c>
      <c r="G116" s="88">
        <f t="shared" si="5"/>
        <v>0</v>
      </c>
      <c r="H116" s="89" t="e">
        <f t="shared" si="6"/>
        <v>#DIV/0!</v>
      </c>
      <c r="I116" s="89" t="e">
        <f t="shared" si="7"/>
        <v>#DIV/0!</v>
      </c>
      <c r="J116" s="1"/>
    </row>
    <row r="117" spans="1:10" ht="21" customHeight="1" hidden="1">
      <c r="A117" s="79" t="s">
        <v>78</v>
      </c>
      <c r="B117" s="64">
        <v>410345</v>
      </c>
      <c r="C117" s="56"/>
      <c r="D117" s="56"/>
      <c r="E117" s="56"/>
      <c r="F117" s="88">
        <f t="shared" si="4"/>
        <v>0</v>
      </c>
      <c r="G117" s="88">
        <f t="shared" si="5"/>
        <v>0</v>
      </c>
      <c r="H117" s="89"/>
      <c r="I117" s="89"/>
      <c r="J117" s="1"/>
    </row>
    <row r="118" spans="1:10" ht="16.5" thickBot="1">
      <c r="A118" s="44" t="s">
        <v>42</v>
      </c>
      <c r="B118" s="77">
        <v>501100</v>
      </c>
      <c r="C118" s="56">
        <v>8.526</v>
      </c>
      <c r="D118" s="56"/>
      <c r="E118" s="56">
        <v>24.42544</v>
      </c>
      <c r="F118" s="88">
        <f t="shared" si="4"/>
        <v>15.899439999999998</v>
      </c>
      <c r="G118" s="88">
        <f t="shared" si="5"/>
        <v>24.42544</v>
      </c>
      <c r="H118" s="89">
        <f t="shared" si="6"/>
        <v>286.48182031433265</v>
      </c>
      <c r="I118" s="89" t="e">
        <f t="shared" si="7"/>
        <v>#DIV/0!</v>
      </c>
      <c r="J118" s="1"/>
    </row>
    <row r="119" spans="1:10" ht="15.75" customHeight="1" thickBot="1">
      <c r="A119" s="45" t="s">
        <v>10</v>
      </c>
      <c r="B119" s="78"/>
      <c r="C119" s="98">
        <f>C97+C98+C100+C101+C102+C103+C104+C105+C106+C112+C113+C115+C116+C117+C118</f>
        <v>4434.004</v>
      </c>
      <c r="D119" s="98">
        <f>D97+D98+D100+D101+D102+D103+D104+D105+D106+D112+D113+D115+D116+D117+D118</f>
        <v>3834.64375</v>
      </c>
      <c r="E119" s="98">
        <f>E97+E98+E100+E101+E102+E103+E104+E105+E106+E112+E113+E115+E116+E117+E118</f>
        <v>3949.63596</v>
      </c>
      <c r="F119" s="92">
        <f t="shared" si="4"/>
        <v>-484.36803999999984</v>
      </c>
      <c r="G119" s="92">
        <f t="shared" si="5"/>
        <v>114.99220999999989</v>
      </c>
      <c r="H119" s="93">
        <f t="shared" si="6"/>
        <v>89.07605766706571</v>
      </c>
      <c r="I119" s="93">
        <f t="shared" si="7"/>
        <v>102.99877165903612</v>
      </c>
      <c r="J119" s="4"/>
    </row>
    <row r="120" spans="1:10" ht="16.5" thickBot="1">
      <c r="A120" s="45" t="s">
        <v>11</v>
      </c>
      <c r="B120" s="78"/>
      <c r="C120" s="98">
        <f>SUM(C93,C119)</f>
        <v>158207.25199999995</v>
      </c>
      <c r="D120" s="98">
        <f>D119+D93</f>
        <v>152059.17274999997</v>
      </c>
      <c r="E120" s="98">
        <f>E93+E119</f>
        <v>147003.33171</v>
      </c>
      <c r="F120" s="92">
        <f t="shared" si="4"/>
        <v>-11203.920289999951</v>
      </c>
      <c r="G120" s="92">
        <f t="shared" si="5"/>
        <v>-5055.84103999997</v>
      </c>
      <c r="H120" s="93">
        <f t="shared" si="6"/>
        <v>92.91820055758257</v>
      </c>
      <c r="I120" s="93">
        <f t="shared" si="7"/>
        <v>96.67508316100583</v>
      </c>
      <c r="J120" s="1"/>
    </row>
    <row r="121" spans="5:10" ht="12.75" customHeight="1">
      <c r="E121" s="47"/>
      <c r="F121" s="48"/>
      <c r="G121" s="42"/>
      <c r="H121" s="49"/>
      <c r="I121" s="49"/>
      <c r="J121" s="1"/>
    </row>
    <row r="122" spans="1:10" ht="12.75">
      <c r="A122" s="105" t="s">
        <v>108</v>
      </c>
      <c r="B122" s="106"/>
      <c r="C122" s="106"/>
      <c r="D122" s="46"/>
      <c r="E122" s="42"/>
      <c r="F122" s="100"/>
      <c r="G122" s="100"/>
      <c r="H122" s="101" t="s">
        <v>107</v>
      </c>
      <c r="I122" s="49"/>
      <c r="J122" s="1"/>
    </row>
    <row r="123" spans="1:10" ht="14.25">
      <c r="A123" s="12"/>
      <c r="C123" s="2" t="s">
        <v>19</v>
      </c>
      <c r="D123" s="1"/>
      <c r="E123" s="19"/>
      <c r="F123" s="1"/>
      <c r="G123" s="10"/>
      <c r="H123" s="9"/>
      <c r="I123" s="9"/>
      <c r="J123" s="1"/>
    </row>
    <row r="124" spans="2:10" ht="20.25">
      <c r="B124" s="21"/>
      <c r="C124" s="21"/>
      <c r="D124" s="21"/>
      <c r="E124" s="21"/>
      <c r="F124" s="21"/>
      <c r="G124" s="21"/>
      <c r="H124" s="21"/>
      <c r="I124" s="21"/>
      <c r="J124" s="1"/>
    </row>
    <row r="125" spans="1:10" ht="12.75">
      <c r="A125" s="13"/>
      <c r="G125" s="1"/>
      <c r="H125" s="1"/>
      <c r="I125" s="1"/>
      <c r="J125" s="1"/>
    </row>
    <row r="126" spans="2:10" ht="12.75">
      <c r="B126" s="1"/>
      <c r="C126" s="1"/>
      <c r="D126" s="1"/>
      <c r="E126" s="1"/>
      <c r="F126" s="1"/>
      <c r="G126" s="1"/>
      <c r="H126" s="1"/>
      <c r="I126" s="1"/>
      <c r="J126" s="1"/>
    </row>
    <row r="127" spans="1:10" ht="12.75">
      <c r="A127" s="7"/>
      <c r="B127" s="1"/>
      <c r="C127" s="1"/>
      <c r="D127" s="1"/>
      <c r="E127" s="1"/>
      <c r="F127" s="1"/>
      <c r="G127" s="1"/>
      <c r="H127" s="1"/>
      <c r="I127" s="1"/>
      <c r="J127" s="1"/>
    </row>
    <row r="128" spans="1:10" ht="12.75">
      <c r="A128" s="8"/>
      <c r="I128" s="1"/>
      <c r="J128" s="1"/>
    </row>
    <row r="129" spans="1:10" ht="12.75">
      <c r="A129" s="6"/>
      <c r="B129" s="1"/>
      <c r="C129" s="1"/>
      <c r="D129" s="1"/>
      <c r="E129" s="1"/>
      <c r="F129" s="1"/>
      <c r="G129" s="1"/>
      <c r="H129" s="1"/>
      <c r="I129" s="1"/>
      <c r="J129" s="1"/>
    </row>
    <row r="130" spans="1:10" ht="12.75">
      <c r="A130" s="3"/>
      <c r="B130" s="1"/>
      <c r="C130" s="1"/>
      <c r="D130" s="1"/>
      <c r="E130" s="1"/>
      <c r="F130" s="1"/>
      <c r="G130" s="1"/>
      <c r="H130" s="1"/>
      <c r="I130" s="1"/>
      <c r="J130" s="1"/>
    </row>
    <row r="131" spans="1:10" ht="12.75">
      <c r="A131" s="3"/>
      <c r="B131" s="1"/>
      <c r="C131" s="1"/>
      <c r="D131" s="1"/>
      <c r="E131" s="1"/>
      <c r="F131" s="1"/>
      <c r="G131" s="1"/>
      <c r="H131" s="1"/>
      <c r="I131" s="1"/>
      <c r="J131" s="1"/>
    </row>
    <row r="132" spans="1:10" ht="12.75">
      <c r="A132" s="3"/>
      <c r="B132" s="1"/>
      <c r="C132" s="1"/>
      <c r="D132" s="1"/>
      <c r="E132" s="1"/>
      <c r="F132" s="1"/>
      <c r="G132" s="1"/>
      <c r="H132" s="1"/>
      <c r="I132" s="1"/>
      <c r="J132" s="1"/>
    </row>
    <row r="133" spans="1:10" ht="12.75">
      <c r="A133" s="3"/>
      <c r="B133" s="1"/>
      <c r="C133" s="1"/>
      <c r="D133" s="1"/>
      <c r="E133" s="1"/>
      <c r="F133" s="1"/>
      <c r="G133" s="1"/>
      <c r="H133" s="1"/>
      <c r="I133" s="1"/>
      <c r="J133" s="1"/>
    </row>
    <row r="134" spans="1:10" ht="12.75">
      <c r="A134" s="3"/>
      <c r="B134" s="1"/>
      <c r="C134" s="1"/>
      <c r="D134" s="1"/>
      <c r="E134" s="1"/>
      <c r="F134" s="1"/>
      <c r="G134" s="1"/>
      <c r="H134" s="1"/>
      <c r="I134" s="1"/>
      <c r="J134" s="1"/>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ht="12.75">
      <c r="A150" s="5"/>
    </row>
    <row r="151" ht="12.75">
      <c r="A151" s="5"/>
    </row>
    <row r="152" ht="12.75">
      <c r="A152" s="5"/>
    </row>
    <row r="153" ht="12.75">
      <c r="A153" s="5"/>
    </row>
    <row r="154" ht="12.75">
      <c r="A154" s="5"/>
    </row>
    <row r="155" ht="12.75">
      <c r="A155" s="5"/>
    </row>
    <row r="156" ht="12.75">
      <c r="A156" s="5"/>
    </row>
    <row r="157" ht="12.75">
      <c r="A157" s="5"/>
    </row>
    <row r="158" ht="12.75">
      <c r="A158" s="5"/>
    </row>
    <row r="159" ht="12.75">
      <c r="A159" s="5"/>
    </row>
    <row r="160" ht="12.75">
      <c r="A160" s="5"/>
    </row>
    <row r="161" ht="12.75">
      <c r="A161" s="5"/>
    </row>
    <row r="162" ht="12.75">
      <c r="A162" s="5"/>
    </row>
    <row r="163" ht="12.75">
      <c r="A163" s="5"/>
    </row>
    <row r="164" ht="12.75">
      <c r="A164" s="5"/>
    </row>
    <row r="165" ht="12.75">
      <c r="A165" s="5"/>
    </row>
    <row r="166" ht="12.75">
      <c r="A166" s="5"/>
    </row>
    <row r="167" ht="12.75">
      <c r="A167" s="5"/>
    </row>
    <row r="168" ht="12.75">
      <c r="A168" s="5"/>
    </row>
    <row r="169" ht="12.75">
      <c r="A169" s="5"/>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row>
    <row r="180" ht="12.75">
      <c r="A180" s="5"/>
    </row>
    <row r="181" ht="12.75">
      <c r="A181" s="5"/>
    </row>
    <row r="182" ht="12.75">
      <c r="A182" s="5"/>
    </row>
    <row r="183" ht="12.75">
      <c r="A183" s="5"/>
    </row>
    <row r="184" ht="12.75">
      <c r="A184" s="5"/>
    </row>
    <row r="185" ht="12.75">
      <c r="A185" s="5"/>
    </row>
    <row r="186" ht="12.75">
      <c r="A186" s="5"/>
    </row>
    <row r="187" ht="12.75">
      <c r="A187" s="5"/>
    </row>
    <row r="188" ht="12.75">
      <c r="A188" s="5"/>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row r="231" ht="12.75">
      <c r="A231" s="5"/>
    </row>
    <row r="232" ht="12.75">
      <c r="A232" s="5"/>
    </row>
    <row r="233" ht="12.75">
      <c r="A233" s="5"/>
    </row>
    <row r="234" ht="12.75">
      <c r="A234" s="5"/>
    </row>
    <row r="235" ht="12.75">
      <c r="A235" s="5"/>
    </row>
    <row r="236" ht="12.75">
      <c r="A236" s="5"/>
    </row>
    <row r="237" ht="12.75">
      <c r="A237" s="5"/>
    </row>
    <row r="238" ht="12.75">
      <c r="A238" s="5"/>
    </row>
    <row r="239" ht="12.75">
      <c r="A239" s="5"/>
    </row>
    <row r="240" ht="12.75">
      <c r="A240" s="5"/>
    </row>
    <row r="241" ht="12.75">
      <c r="A241" s="5"/>
    </row>
    <row r="242" ht="12.75">
      <c r="A242" s="5"/>
    </row>
    <row r="243" ht="12.75">
      <c r="A243" s="5"/>
    </row>
    <row r="244" ht="12.75">
      <c r="A244" s="5"/>
    </row>
    <row r="245" ht="12.75">
      <c r="A245" s="5"/>
    </row>
    <row r="246" ht="12.75">
      <c r="A246" s="5"/>
    </row>
    <row r="247" ht="12.75">
      <c r="A247" s="5"/>
    </row>
    <row r="248" ht="12.75">
      <c r="A248" s="5"/>
    </row>
    <row r="249" ht="12.75">
      <c r="A249" s="5"/>
    </row>
    <row r="250" ht="12.75">
      <c r="A250" s="5"/>
    </row>
    <row r="251" ht="12.75">
      <c r="A251" s="5"/>
    </row>
    <row r="252" ht="12.75">
      <c r="A252" s="5"/>
    </row>
    <row r="253" ht="12.75">
      <c r="A253" s="5"/>
    </row>
    <row r="254" ht="12.75">
      <c r="A254" s="5"/>
    </row>
    <row r="255" ht="12.75">
      <c r="A255" s="5"/>
    </row>
    <row r="256" ht="12.75">
      <c r="A256" s="5"/>
    </row>
    <row r="257" ht="12.75">
      <c r="A257" s="5"/>
    </row>
    <row r="258" ht="12.75">
      <c r="A258" s="5"/>
    </row>
    <row r="259" ht="12.75">
      <c r="A259" s="5"/>
    </row>
    <row r="260" ht="12.75">
      <c r="A260" s="5"/>
    </row>
    <row r="261" ht="12.75">
      <c r="A261" s="5"/>
    </row>
    <row r="262" ht="12.75">
      <c r="A262" s="5"/>
    </row>
    <row r="263" ht="12.75">
      <c r="A263" s="5"/>
    </row>
    <row r="264" ht="12.75">
      <c r="A264" s="5"/>
    </row>
    <row r="265" ht="12.75">
      <c r="A265" s="5"/>
    </row>
    <row r="266" ht="12.75">
      <c r="A266" s="5"/>
    </row>
    <row r="267" ht="12.75">
      <c r="A267" s="5"/>
    </row>
    <row r="268" ht="12.75">
      <c r="A268" s="5"/>
    </row>
    <row r="269" ht="12.75">
      <c r="A269" s="5"/>
    </row>
    <row r="270" ht="12.75">
      <c r="A270" s="5"/>
    </row>
    <row r="271" ht="12.75">
      <c r="A271" s="5"/>
    </row>
    <row r="272" ht="12.75">
      <c r="A272" s="5"/>
    </row>
    <row r="273" ht="12.75">
      <c r="A273" s="5"/>
    </row>
    <row r="274" ht="12.75">
      <c r="A274" s="5"/>
    </row>
    <row r="275" ht="12.75">
      <c r="A275" s="5"/>
    </row>
    <row r="276" ht="12.75">
      <c r="A276" s="5"/>
    </row>
    <row r="277" ht="12.75">
      <c r="A277" s="5"/>
    </row>
    <row r="278" ht="12.75">
      <c r="A278" s="5"/>
    </row>
    <row r="279" ht="12.75">
      <c r="A279" s="5"/>
    </row>
    <row r="280" ht="12.75">
      <c r="A280" s="5"/>
    </row>
    <row r="281" ht="12.75">
      <c r="A281" s="5"/>
    </row>
    <row r="282" ht="12.75">
      <c r="A282" s="5"/>
    </row>
    <row r="283" ht="12.75">
      <c r="A283" s="5"/>
    </row>
    <row r="284" ht="12.75">
      <c r="A284" s="5"/>
    </row>
    <row r="285" ht="12.75">
      <c r="A285" s="5"/>
    </row>
    <row r="286" ht="12.75">
      <c r="A286" s="5"/>
    </row>
    <row r="287" ht="12.75">
      <c r="A287" s="5"/>
    </row>
    <row r="288" ht="12.75">
      <c r="A288" s="5"/>
    </row>
    <row r="289" ht="12.75">
      <c r="A289" s="5"/>
    </row>
    <row r="290" ht="12.75">
      <c r="A290" s="5"/>
    </row>
    <row r="291" ht="12.75">
      <c r="A291" s="5"/>
    </row>
    <row r="292" ht="12.75">
      <c r="A292" s="5"/>
    </row>
    <row r="293" ht="12.75">
      <c r="A293" s="5"/>
    </row>
    <row r="294" ht="12.75">
      <c r="A294" s="5"/>
    </row>
    <row r="295" ht="12.75">
      <c r="A295" s="5"/>
    </row>
    <row r="296" ht="12.75">
      <c r="A296" s="5"/>
    </row>
    <row r="297" ht="12.75">
      <c r="A297" s="5"/>
    </row>
    <row r="298" ht="12.75">
      <c r="A298" s="5"/>
    </row>
    <row r="299" ht="12.75">
      <c r="A299" s="5"/>
    </row>
    <row r="300" ht="12.75">
      <c r="A300" s="5"/>
    </row>
    <row r="301" ht="12.75">
      <c r="A301" s="5"/>
    </row>
    <row r="302" ht="12.75">
      <c r="A302" s="5"/>
    </row>
    <row r="303" ht="12.75">
      <c r="A303" s="5"/>
    </row>
    <row r="304" ht="12.75">
      <c r="A304" s="5"/>
    </row>
    <row r="305" ht="12.75">
      <c r="A305" s="5"/>
    </row>
    <row r="306" ht="12.75">
      <c r="A306" s="5"/>
    </row>
    <row r="307" ht="12.75">
      <c r="A307" s="5"/>
    </row>
    <row r="308" ht="12.75">
      <c r="A308" s="5"/>
    </row>
    <row r="309" ht="12.75">
      <c r="A309" s="5"/>
    </row>
    <row r="310" ht="12.75">
      <c r="A310" s="5"/>
    </row>
    <row r="311" ht="12.75">
      <c r="A311" s="5"/>
    </row>
    <row r="312" ht="12.75">
      <c r="A312" s="5"/>
    </row>
    <row r="313" ht="12.75">
      <c r="A313" s="5"/>
    </row>
    <row r="314" ht="12.75">
      <c r="A314" s="5"/>
    </row>
    <row r="315" ht="12.75">
      <c r="A315" s="5"/>
    </row>
    <row r="316" ht="12.75">
      <c r="A316" s="5"/>
    </row>
    <row r="317" ht="12.75">
      <c r="A317" s="5"/>
    </row>
    <row r="318" ht="12.75">
      <c r="A318" s="5"/>
    </row>
    <row r="319" ht="12.75">
      <c r="A319" s="5"/>
    </row>
    <row r="320" ht="12.75">
      <c r="A320" s="5"/>
    </row>
    <row r="321" ht="12.75">
      <c r="A321" s="5"/>
    </row>
    <row r="322" ht="12.75">
      <c r="A322" s="5"/>
    </row>
    <row r="323" ht="12.75">
      <c r="A323" s="5"/>
    </row>
    <row r="324" ht="12.75">
      <c r="A324" s="5"/>
    </row>
    <row r="325" ht="12.75">
      <c r="A325" s="5"/>
    </row>
    <row r="326" ht="12.75">
      <c r="A326" s="5"/>
    </row>
    <row r="327" ht="12.75">
      <c r="A327" s="5"/>
    </row>
    <row r="328" ht="12.75">
      <c r="A328" s="5"/>
    </row>
    <row r="329" ht="12.75">
      <c r="A329" s="5"/>
    </row>
    <row r="330" ht="12.75">
      <c r="A330" s="5"/>
    </row>
    <row r="331" ht="12.75">
      <c r="A331" s="5"/>
    </row>
    <row r="332" ht="12.75">
      <c r="A332" s="5"/>
    </row>
    <row r="333" ht="12.75">
      <c r="A333" s="5"/>
    </row>
    <row r="334" ht="12.75">
      <c r="A334" s="5"/>
    </row>
    <row r="335" ht="12.75">
      <c r="A335" s="5"/>
    </row>
    <row r="336" ht="12.75">
      <c r="A336" s="5"/>
    </row>
    <row r="337" ht="12.75">
      <c r="A337" s="5"/>
    </row>
    <row r="338" ht="12.75">
      <c r="A338" s="5"/>
    </row>
    <row r="339" ht="12.75">
      <c r="A339" s="5"/>
    </row>
    <row r="340" ht="12.75">
      <c r="A340" s="5"/>
    </row>
    <row r="341" ht="12.75">
      <c r="A341" s="5"/>
    </row>
    <row r="342" ht="12.75">
      <c r="A342" s="5"/>
    </row>
    <row r="343" ht="12.75">
      <c r="A343" s="5"/>
    </row>
    <row r="344" ht="12.75">
      <c r="A344" s="5"/>
    </row>
    <row r="345" ht="12.75">
      <c r="A345" s="5"/>
    </row>
    <row r="346" ht="12.75">
      <c r="A346" s="5"/>
    </row>
    <row r="347" ht="12.75">
      <c r="A347" s="5"/>
    </row>
    <row r="348" ht="12.75">
      <c r="A348" s="5"/>
    </row>
    <row r="349" ht="12.75">
      <c r="A349" s="5"/>
    </row>
    <row r="350" ht="12.75">
      <c r="A350" s="5"/>
    </row>
    <row r="351" ht="12.75">
      <c r="A351" s="5"/>
    </row>
    <row r="352" ht="12.75">
      <c r="A352" s="5"/>
    </row>
    <row r="353" ht="12.75">
      <c r="A353" s="5"/>
    </row>
    <row r="354" ht="12.75">
      <c r="A354" s="5"/>
    </row>
    <row r="355" ht="12.75">
      <c r="A355" s="5"/>
    </row>
    <row r="356" ht="12.75">
      <c r="A356" s="5"/>
    </row>
    <row r="357" ht="12.75">
      <c r="A357" s="5"/>
    </row>
    <row r="358" ht="12.75">
      <c r="A358" s="5"/>
    </row>
    <row r="359" ht="12.75">
      <c r="A359" s="5"/>
    </row>
    <row r="360" ht="12.75">
      <c r="A360" s="5"/>
    </row>
    <row r="361" ht="12.75">
      <c r="A361" s="5"/>
    </row>
    <row r="362" ht="12.75">
      <c r="A362" s="5"/>
    </row>
    <row r="363" ht="12.75">
      <c r="A363" s="5"/>
    </row>
    <row r="364" ht="12.75">
      <c r="A364" s="5"/>
    </row>
    <row r="365" ht="12.75">
      <c r="A365" s="5"/>
    </row>
    <row r="366" ht="12.75">
      <c r="A366" s="5"/>
    </row>
    <row r="367" ht="12.75">
      <c r="A367" s="5"/>
    </row>
    <row r="368" ht="12.75">
      <c r="A368" s="5"/>
    </row>
    <row r="369" ht="12.75">
      <c r="A369" s="5"/>
    </row>
    <row r="370" ht="12.75">
      <c r="A370" s="5"/>
    </row>
    <row r="371" ht="12.75">
      <c r="A371" s="5"/>
    </row>
    <row r="372" ht="12.75">
      <c r="A372" s="5"/>
    </row>
    <row r="373" ht="12.75">
      <c r="A373" s="5"/>
    </row>
    <row r="374" ht="12.75">
      <c r="A374" s="5"/>
    </row>
    <row r="375" ht="12.75">
      <c r="A375" s="5"/>
    </row>
    <row r="376" ht="12.75">
      <c r="A376" s="5"/>
    </row>
    <row r="377" ht="12.75">
      <c r="A377" s="5"/>
    </row>
    <row r="378" ht="12.75">
      <c r="A378" s="5"/>
    </row>
    <row r="379" ht="12.75">
      <c r="A379" s="5"/>
    </row>
    <row r="380" ht="12.75">
      <c r="A380" s="5"/>
    </row>
    <row r="381" ht="12.75">
      <c r="A381" s="5"/>
    </row>
    <row r="382" ht="12.75">
      <c r="A382" s="5"/>
    </row>
    <row r="383" ht="12.75">
      <c r="A383" s="5"/>
    </row>
    <row r="384" ht="12.75">
      <c r="A384" s="5"/>
    </row>
    <row r="385" ht="12.75">
      <c r="A385" s="5"/>
    </row>
    <row r="386" ht="12.75">
      <c r="A386" s="5"/>
    </row>
    <row r="387" ht="12.75">
      <c r="A387" s="5"/>
    </row>
    <row r="388" ht="12.75">
      <c r="A388" s="5"/>
    </row>
    <row r="389" ht="12.75">
      <c r="A389" s="5"/>
    </row>
    <row r="390" ht="12.75">
      <c r="A390" s="5"/>
    </row>
    <row r="391" ht="12.75">
      <c r="A391" s="5"/>
    </row>
    <row r="392" ht="12.75">
      <c r="A392" s="5"/>
    </row>
    <row r="393" ht="12.75">
      <c r="A393" s="5"/>
    </row>
    <row r="394" ht="12.75">
      <c r="A394" s="5"/>
    </row>
    <row r="395" ht="12.75">
      <c r="A395" s="5"/>
    </row>
    <row r="396" ht="12.75">
      <c r="A396" s="5"/>
    </row>
    <row r="397" ht="12.75">
      <c r="A397" s="5"/>
    </row>
    <row r="398" ht="12.75">
      <c r="A398" s="5"/>
    </row>
    <row r="399" ht="12.75">
      <c r="A399" s="5"/>
    </row>
    <row r="400" ht="12.75">
      <c r="A400" s="5"/>
    </row>
    <row r="401" ht="12.75">
      <c r="A401" s="5"/>
    </row>
    <row r="402" ht="12.75">
      <c r="A402" s="5"/>
    </row>
    <row r="403" ht="12.75">
      <c r="A403" s="5"/>
    </row>
    <row r="404" ht="12.75">
      <c r="A404" s="5"/>
    </row>
    <row r="405" ht="12.75">
      <c r="A405" s="5"/>
    </row>
    <row r="406" ht="12.75">
      <c r="A406" s="5"/>
    </row>
    <row r="407" ht="12.75">
      <c r="A407" s="5"/>
    </row>
    <row r="408" ht="12.75">
      <c r="A408" s="5"/>
    </row>
    <row r="409" ht="12.75">
      <c r="A409" s="5"/>
    </row>
    <row r="410" ht="12.75">
      <c r="A410" s="5"/>
    </row>
    <row r="411" ht="12.75">
      <c r="A411" s="5"/>
    </row>
    <row r="412" ht="12.75">
      <c r="A412" s="5"/>
    </row>
    <row r="413" ht="12.75">
      <c r="A413" s="5"/>
    </row>
    <row r="414" ht="12.75">
      <c r="A414" s="5"/>
    </row>
    <row r="415" ht="12.75">
      <c r="A415" s="5"/>
    </row>
    <row r="416" ht="12.75">
      <c r="A416" s="5"/>
    </row>
    <row r="417" ht="12.75">
      <c r="A417" s="5"/>
    </row>
    <row r="418" ht="12.75">
      <c r="A418" s="5"/>
    </row>
    <row r="419" ht="12.75">
      <c r="A419" s="5"/>
    </row>
  </sheetData>
  <sheetProtection/>
  <mergeCells count="5">
    <mergeCell ref="A4:J4"/>
    <mergeCell ref="A122:C122"/>
    <mergeCell ref="H3:J3"/>
    <mergeCell ref="G1:I1"/>
    <mergeCell ref="H2:I2"/>
  </mergeCells>
  <printOptions/>
  <pageMargins left="1.299212598425197" right="0.5905511811023623" top="1.1811023622047245" bottom="0.984251968503937" header="0" footer="0"/>
  <pageSetup firstPageNumber="11" useFirstPageNumber="1" fitToHeight="2" fitToWidth="2" horizontalDpi="600" verticalDpi="600" orientation="landscape" paperSize="9" scale="64" r:id="rId1"/>
  <headerFooter alignWithMargins="0">
    <oddFooter>&amp;CРішення виконавчого комітету Первомайської  міської ради 
55213,Миколаївська область, м. Первомайськ, вул.Михайла Грушевського, 3
тел. 4 20 22, факс 4 46 06
vykonkomperv@mk.gov.ua
Про виконання міського бюджету за І квартал 2019 року
Сторінка &amp;P з 14</oddFooter>
  </headerFooter>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Admin</cp:lastModifiedBy>
  <cp:lastPrinted>2019-04-22T07:57:26Z</cp:lastPrinted>
  <dcterms:created xsi:type="dcterms:W3CDTF">1996-10-08T23:32:33Z</dcterms:created>
  <dcterms:modified xsi:type="dcterms:W3CDTF">2019-05-11T05:59:23Z</dcterms:modified>
  <cp:category/>
  <cp:version/>
  <cp:contentType/>
  <cp:contentStatus/>
</cp:coreProperties>
</file>